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  <sheet name="PENS.50%" sheetId="4" r:id="rId2"/>
  </sheets>
  <calcPr calcId="145621"/>
</workbook>
</file>

<file path=xl/calcChain.xml><?xml version="1.0" encoding="utf-8"?>
<calcChain xmlns="http://schemas.openxmlformats.org/spreadsheetml/2006/main">
  <c r="H49" i="4" l="1"/>
  <c r="AC16" i="2"/>
  <c r="AC38" i="2" l="1"/>
  <c r="AC26" i="2" l="1"/>
  <c r="G95" i="2" l="1"/>
  <c r="S95" i="2"/>
  <c r="AC95" i="2"/>
  <c r="H37" i="4" l="1"/>
  <c r="AC32" i="2"/>
  <c r="AC101" i="2"/>
  <c r="AC102" i="2" l="1"/>
  <c r="S101" i="2" l="1"/>
  <c r="I169" i="2" l="1"/>
  <c r="I163" i="2"/>
  <c r="I159" i="2"/>
  <c r="I156" i="2"/>
  <c r="I149" i="2"/>
  <c r="E142" i="2"/>
  <c r="E141" i="2"/>
  <c r="E137" i="2"/>
  <c r="E136" i="2"/>
  <c r="E134" i="2"/>
  <c r="E133" i="2"/>
  <c r="E130" i="2"/>
  <c r="E129" i="2"/>
  <c r="I123" i="2"/>
  <c r="E118" i="2"/>
  <c r="E117" i="2"/>
  <c r="S38" i="2"/>
  <c r="S32" i="2"/>
  <c r="S26" i="2"/>
  <c r="S16" i="2"/>
  <c r="I170" i="2" l="1"/>
  <c r="S102" i="2"/>
  <c r="G38" i="2" l="1"/>
  <c r="H16" i="4" l="1"/>
  <c r="H31" i="4" l="1"/>
  <c r="H50" i="4" s="1"/>
  <c r="G32" i="2"/>
  <c r="G26" i="2"/>
  <c r="G16" i="2"/>
  <c r="G102" i="2" l="1"/>
</calcChain>
</file>

<file path=xl/sharedStrings.xml><?xml version="1.0" encoding="utf-8"?>
<sst xmlns="http://schemas.openxmlformats.org/spreadsheetml/2006/main" count="512" uniqueCount="229">
  <si>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</si>
  <si>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</si>
  <si>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</si>
  <si>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</si>
  <si>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</si>
  <si>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</si>
  <si>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</si>
  <si>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</si>
  <si>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</si>
  <si>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</si>
  <si>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</si>
  <si>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</si>
  <si>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</si>
  <si>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</si>
  <si>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</si>
  <si>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</si>
  <si>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</si>
  <si>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</si>
  <si>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</si>
  <si>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TOTAL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</si>
  <si>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</si>
  <si>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</si>
  <si>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</si>
  <si>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</si>
  <si>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</si>
  <si>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</si>
  <si>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</si>
  <si>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</si>
  <si>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</si>
  <si>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</si>
  <si>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</si>
  <si>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</si>
  <si>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</si>
  <si>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</si>
  <si>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</si>
  <si>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</si>
  <si>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</si>
  <si>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</si>
  <si>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</si>
  <si>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</si>
  <si>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</si>
  <si>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</si>
  <si>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</si>
  <si>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</si>
  <si>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</si>
  <si>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</si>
  <si>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</si>
  <si>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</si>
  <si>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</si>
  <si>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</si>
  <si>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</si>
  <si>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</si>
  <si>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</si>
  <si>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</si>
  <si>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</si>
  <si>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</si>
  <si>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</si>
  <si>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</si>
  <si>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</si>
  <si>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</si>
  <si>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</si>
  <si>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</si>
  <si>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</si>
  <si>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</si>
  <si>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</si>
  <si>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</si>
  <si>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</si>
  <si>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</si>
  <si>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</si>
  <si>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</si>
  <si>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</si>
  <si>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</si>
  <si>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</si>
  <si>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</si>
  <si>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</si>
  <si>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</si>
  <si>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</si>
  <si>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</si>
  <si>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</si>
  <si>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</si>
  <si>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</si>
  <si>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</si>
  <si>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</si>
  <si>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</si>
  <si>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</si>
  <si>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</si>
  <si>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</si>
  <si>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</si>
  <si>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</si>
  <si>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</si>
  <si>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</si>
  <si>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</si>
  <si>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</si>
  <si>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</si>
  <si>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</si>
  <si>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</si>
  <si>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</si>
  <si>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</si>
  <si>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</si>
  <si>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</si>
  <si>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</si>
  <si>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</si>
  <si>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</si>
  <si>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</si>
  <si>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</si>
  <si>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</si>
  <si>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</si>
  <si>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</si>
  <si>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</si>
  <si>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</si>
  <si>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</si>
  <si>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</si>
  <si>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</si>
  <si>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</si>
  <si>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</si>
  <si>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</si>
  <si>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</si>
  <si>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</si>
  <si>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</si>
  <si>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</si>
  <si>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</si>
  <si>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</si>
  <si>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</si>
  <si>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TOTAL ALLIANCE HEALTHCARE  ROMANIA S R L</t>
  </si>
  <si>
    <t>TOTAL  MEDIPLUS EXIM</t>
  </si>
  <si>
    <t>PLATI  CESIUNI             octombrie   2019</t>
  </si>
  <si>
    <t>FARMEXIM S. A.</t>
  </si>
  <si>
    <t xml:space="preserve"> </t>
  </si>
  <si>
    <t>GENTIANA SRL</t>
  </si>
  <si>
    <t>SARALEX</t>
  </si>
  <si>
    <t>11820/21.11.2019</t>
  </si>
  <si>
    <t>LUANA FARM</t>
  </si>
  <si>
    <t>215/10.01.2020</t>
  </si>
  <si>
    <t>PHARMA S A</t>
  </si>
  <si>
    <t>SC SILVER WOLF</t>
  </si>
  <si>
    <t>FEBRUARIE 2020</t>
  </si>
  <si>
    <t>TOTAL PHARMA</t>
  </si>
  <si>
    <t>PHARMA</t>
  </si>
  <si>
    <t>MARTIE 2020</t>
  </si>
  <si>
    <t>2114/05.03.2020</t>
  </si>
  <si>
    <t>45318/28.02.2020</t>
  </si>
  <si>
    <t>2109/05.03.2020</t>
  </si>
  <si>
    <t>9599/27.02.2020</t>
  </si>
  <si>
    <t>2524/18.03.2020</t>
  </si>
  <si>
    <t>1738/24.02.2020</t>
  </si>
  <si>
    <t>130/17.02.2020</t>
  </si>
  <si>
    <t>2331/11.03.2020</t>
  </si>
  <si>
    <t>COMIRO INVEST</t>
  </si>
  <si>
    <t>142/09.03.2020</t>
  </si>
  <si>
    <t>2332/11.03.2020</t>
  </si>
  <si>
    <t>140/06.03.2020</t>
  </si>
  <si>
    <t xml:space="preserve">Unice </t>
  </si>
  <si>
    <t>ANDISIMA FARM</t>
  </si>
  <si>
    <t>HERACLEUM  SRL</t>
  </si>
  <si>
    <t>SC APOSTOL</t>
  </si>
  <si>
    <t>EPHEDRA FARM</t>
  </si>
  <si>
    <t>GENTIANA  SRL</t>
  </si>
  <si>
    <t>Pensionari</t>
  </si>
  <si>
    <t>B 293/31.01.2020</t>
  </si>
  <si>
    <t>B  1771/31.01.2020</t>
  </si>
  <si>
    <t>LUA 511/31.01.2020</t>
  </si>
  <si>
    <t>2330/11.03.2020</t>
  </si>
  <si>
    <t>139/06.03.2020</t>
  </si>
  <si>
    <t>GENTIANA  0005/31.01.2020</t>
  </si>
  <si>
    <t>GE GEN  03/31.01.2020</t>
  </si>
  <si>
    <t>GE HOR 4/31.01.2020</t>
  </si>
  <si>
    <t>GE EN 004/31.01.2020</t>
  </si>
  <si>
    <t>AQUA 993/31.01.2020</t>
  </si>
  <si>
    <t>SACA 3/31.01.2020</t>
  </si>
  <si>
    <t>CLT 4/31.01.2020</t>
  </si>
  <si>
    <t>COAS 3/31.01.2020</t>
  </si>
  <si>
    <t xml:space="preserve">            TOTAL   PHARMA</t>
  </si>
  <si>
    <t>APRILIE 2020</t>
  </si>
  <si>
    <t>3158/06.04.2020</t>
  </si>
  <si>
    <t>GE GEN  4/31.01.2020</t>
  </si>
  <si>
    <t>GE HOR 5/31.01.2020</t>
  </si>
  <si>
    <t>9605/02.04.2020</t>
  </si>
  <si>
    <t>EPHD 7687/31.01.2020</t>
  </si>
  <si>
    <t>45319/28.02.2020</t>
  </si>
  <si>
    <t>2113/05.03.2020</t>
  </si>
  <si>
    <t>R 559/31.01.2020</t>
  </si>
  <si>
    <t>B   295/31.01.2020</t>
  </si>
  <si>
    <t>B 1772/31.01.2020</t>
  </si>
  <si>
    <t>B 164/31.01.2020</t>
  </si>
  <si>
    <t xml:space="preserve">PHARMACLIN SRL </t>
  </si>
  <si>
    <t>3565/26.02.2020</t>
  </si>
  <si>
    <t>MM  039/31.01.2020</t>
  </si>
  <si>
    <t>LUA 512/31.01.2020</t>
  </si>
  <si>
    <t>116/24.02.2020</t>
  </si>
  <si>
    <t>AND 539/31.01.2020</t>
  </si>
  <si>
    <t>1865/27.02.2020</t>
  </si>
  <si>
    <t>AND 225/31.01.2020</t>
  </si>
  <si>
    <t>AND 13/31.01.2020</t>
  </si>
  <si>
    <t>122/27.02.2020</t>
  </si>
  <si>
    <t>SRX 0001130/31.01.2020</t>
  </si>
  <si>
    <t>1936/02.03.2020</t>
  </si>
  <si>
    <t>BIOREX SRL</t>
  </si>
  <si>
    <t>121/27.02.2020</t>
  </si>
  <si>
    <t>BM 40089/31.01.2020</t>
  </si>
  <si>
    <t>ASKLEPIOS SRL</t>
  </si>
  <si>
    <t>123/27.02.2020</t>
  </si>
  <si>
    <t>MM ACA 49/31.01.2020</t>
  </si>
  <si>
    <t>1937/02.03.2020</t>
  </si>
  <si>
    <t>127/28.02.2020</t>
  </si>
  <si>
    <t>MM4/31.01.2020</t>
  </si>
  <si>
    <t>2033/03.03.2020</t>
  </si>
  <si>
    <t>138/05.03.2020</t>
  </si>
  <si>
    <t>HERMM190/31.01.2020</t>
  </si>
  <si>
    <t>2220/09.03.2020</t>
  </si>
  <si>
    <t>GE GEN 04/31.01.2020</t>
  </si>
  <si>
    <t>GE EN 005/31.01.2020</t>
  </si>
  <si>
    <t>AQUA 994/31.01.2020</t>
  </si>
  <si>
    <t>SACA 4/31.01.2020</t>
  </si>
  <si>
    <t>CLT 5/31.01.2020</t>
  </si>
  <si>
    <t>COAS 4/31.01.2020</t>
  </si>
  <si>
    <t>159/17.03.2020</t>
  </si>
  <si>
    <t>2675/20.03.2020</t>
  </si>
  <si>
    <t>FSOM 1005/31.01.2020</t>
  </si>
  <si>
    <t>FSOM 2004/31.01.2020</t>
  </si>
  <si>
    <t>FSOM 3005/31.01.2020</t>
  </si>
  <si>
    <t>FSOM 4004/31.01.2020</t>
  </si>
  <si>
    <t>FSOM 5002/31.01.2020</t>
  </si>
  <si>
    <t>FSOM 6002/31.01.2020</t>
  </si>
  <si>
    <t>190/06.04.2020</t>
  </si>
  <si>
    <t>3740/28.04.2020</t>
  </si>
  <si>
    <t>EPHD007687/31.01.2020</t>
  </si>
  <si>
    <t>PLATI  CESIUNI          13   mai        2020</t>
  </si>
  <si>
    <t>GENTIANA  0006/31.01.2020</t>
  </si>
  <si>
    <t>PLATI  CESIUNI    13     mai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</si>
</sst>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4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2" fillId="0" borderId="8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3" xfId="0" applyBorder="1"/>
    <xf numFmtId="0" fontId="0" fillId="0" borderId="2" xfId="0" applyBorder="1"/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8" fillId="0" borderId="42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/>
    </xf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3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0" fontId="0" fillId="0" borderId="46" xfId="0" applyFill="1" applyBorder="1" applyAlignment="1">
      <alignment horizontal="right"/>
    </xf>
    <xf numFmtId="49" fontId="0" fillId="0" borderId="13" xfId="0" applyNumberFormat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23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0" fontId="0" fillId="0" borderId="47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8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right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9" fillId="0" borderId="26" xfId="0" applyNumberFormat="1" applyFont="1" applyBorder="1"/>
    <xf numFmtId="4" fontId="9" fillId="0" borderId="32" xfId="0" applyNumberFormat="1" applyFont="1" applyBorder="1"/>
    <xf numFmtId="4" fontId="3" fillId="0" borderId="49" xfId="0" applyNumberFormat="1" applyFont="1" applyBorder="1"/>
    <xf numFmtId="1" fontId="8" fillId="0" borderId="53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right" vertical="center"/>
    </xf>
    <xf numFmtId="14" fontId="3" fillId="0" borderId="48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8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9" fillId="0" borderId="43" xfId="0" applyNumberFormat="1" applyFont="1" applyBorder="1"/>
    <xf numFmtId="4" fontId="9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9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9" fillId="0" borderId="18" xfId="0" applyNumberFormat="1" applyFont="1" applyFill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8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4" fontId="9" fillId="0" borderId="15" xfId="0" applyNumberFormat="1" applyFont="1" applyBorder="1"/>
    <xf numFmtId="4" fontId="3" fillId="0" borderId="38" xfId="0" applyNumberFormat="1" applyFont="1" applyBorder="1"/>
    <xf numFmtId="0" fontId="2" fillId="0" borderId="0" xfId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11" fillId="0" borderId="37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11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54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1" fillId="0" borderId="3" xfId="0" applyFont="1" applyBorder="1" applyAlignment="1">
      <alignment vertical="top"/>
    </xf>
    <xf numFmtId="0" fontId="9" fillId="0" borderId="25" xfId="0" applyFont="1" applyBorder="1" applyAlignment="1">
      <alignment horizontal="center" vertical="center"/>
    </xf>
    <xf numFmtId="49" fontId="0" fillId="0" borderId="52" xfId="0" applyNumberFormat="1" applyFill="1" applyBorder="1"/>
    <xf numFmtId="0" fontId="11" fillId="0" borderId="25" xfId="0" applyFont="1" applyBorder="1" applyAlignment="1">
      <alignment vertical="top"/>
    </xf>
    <xf numFmtId="0" fontId="0" fillId="0" borderId="25" xfId="0" applyBorder="1"/>
    <xf numFmtId="0" fontId="11" fillId="0" borderId="54" xfId="0" applyFont="1" applyBorder="1" applyAlignment="1">
      <alignment vertical="top"/>
    </xf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13" xfId="0" applyNumberFormat="1" applyFill="1" applyBorder="1"/>
    <xf numFmtId="4" fontId="0" fillId="0" borderId="45" xfId="0" applyNumberFormat="1" applyBorder="1"/>
    <xf numFmtId="0" fontId="0" fillId="0" borderId="34" xfId="0" applyBorder="1" applyAlignment="1">
      <alignment vertical="top"/>
    </xf>
    <xf numFmtId="0" fontId="0" fillId="0" borderId="5" xfId="0" applyBorder="1" applyAlignment="1">
      <alignment horizontal="right"/>
    </xf>
    <xf numFmtId="0" fontId="0" fillId="0" borderId="3" xfId="0" applyBorder="1" applyAlignment="1"/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50" xfId="0" applyNumberFormat="1" applyBorder="1"/>
    <xf numFmtId="49" fontId="0" fillId="0" borderId="28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2" fillId="0" borderId="2" xfId="1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8" xfId="0" applyNumberFormat="1" applyFont="1" applyFill="1" applyBorder="1" applyAlignment="1">
      <alignment vertical="top" wrapText="1"/>
    </xf>
    <xf numFmtId="4" fontId="9" fillId="0" borderId="33" xfId="0" applyNumberFormat="1" applyFont="1" applyBorder="1"/>
    <xf numFmtId="0" fontId="0" fillId="0" borderId="13" xfId="0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3" xfId="0" applyFill="1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4" fontId="0" fillId="0" borderId="54" xfId="0" applyNumberFormat="1" applyBorder="1"/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1" fillId="0" borderId="1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0" fillId="0" borderId="30" xfId="0" applyFill="1" applyBorder="1" applyAlignment="1">
      <alignment vertical="top"/>
    </xf>
    <xf numFmtId="4" fontId="0" fillId="0" borderId="31" xfId="0" applyNumberFormat="1" applyBorder="1" applyAlignment="1">
      <alignment vertical="top"/>
    </xf>
    <xf numFmtId="0" fontId="0" fillId="0" borderId="12" xfId="0" applyFill="1" applyBorder="1" applyAlignment="1">
      <alignment horizontal="left"/>
    </xf>
    <xf numFmtId="0" fontId="11" fillId="0" borderId="18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1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8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" fontId="9" fillId="0" borderId="1" xfId="0" applyNumberFormat="1" applyFont="1" applyBorder="1" applyAlignment="1">
      <alignment horizontal="center" wrapText="1"/>
    </xf>
    <xf numFmtId="0" fontId="0" fillId="0" borderId="10" xfId="0" applyFill="1" applyBorder="1"/>
    <xf numFmtId="0" fontId="0" fillId="0" borderId="4" xfId="0" applyBorder="1"/>
    <xf numFmtId="0" fontId="0" fillId="0" borderId="40" xfId="0" applyFill="1" applyBorder="1"/>
    <xf numFmtId="0" fontId="0" fillId="0" borderId="4" xfId="0" applyBorder="1" applyAlignment="1">
      <alignment vertical="top"/>
    </xf>
    <xf numFmtId="0" fontId="0" fillId="0" borderId="30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9" fillId="0" borderId="54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14" fontId="0" fillId="0" borderId="5" xfId="0" applyNumberFormat="1" applyBorder="1"/>
    <xf numFmtId="0" fontId="0" fillId="0" borderId="16" xfId="0" applyBorder="1" applyAlignment="1"/>
    <xf numFmtId="0" fontId="0" fillId="0" borderId="27" xfId="0" applyBorder="1" applyAlignment="1"/>
    <xf numFmtId="0" fontId="0" fillId="0" borderId="33" xfId="0" applyBorder="1" applyAlignment="1"/>
    <xf numFmtId="0" fontId="0" fillId="0" borderId="45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1" fontId="8" fillId="0" borderId="53" xfId="0" applyNumberFormat="1" applyFont="1" applyBorder="1" applyAlignment="1">
      <alignment horizontal="right" vertical="center"/>
    </xf>
    <xf numFmtId="1" fontId="8" fillId="0" borderId="52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3" fillId="0" borderId="2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52" xfId="0" applyFont="1" applyBorder="1" applyAlignment="1">
      <alignment horizontal="center" vertical="top" wrapText="1"/>
    </xf>
    <xf numFmtId="0" fontId="0" fillId="0" borderId="5" xfId="0" applyFont="1" applyFill="1" applyBorder="1"/>
    <xf numFmtId="14" fontId="0" fillId="0" borderId="3" xfId="0" applyNumberFormat="1" applyFill="1" applyBorder="1"/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top"/>
    </xf>
    <xf numFmtId="14" fontId="0" fillId="0" borderId="25" xfId="0" applyNumberFormat="1" applyBorder="1"/>
    <xf numFmtId="0" fontId="0" fillId="0" borderId="45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4" fontId="0" fillId="0" borderId="23" xfId="0" applyNumberFormat="1" applyBorder="1"/>
    <xf numFmtId="0" fontId="11" fillId="0" borderId="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" fontId="9" fillId="0" borderId="52" xfId="0" applyNumberFormat="1" applyFont="1" applyBorder="1" applyAlignment="1">
      <alignment horizontal="center" wrapText="1"/>
    </xf>
    <xf numFmtId="0" fontId="0" fillId="0" borderId="17" xfId="0" applyFill="1" applyBorder="1"/>
    <xf numFmtId="0" fontId="0" fillId="0" borderId="40" xfId="0" applyFill="1" applyBorder="1" applyAlignment="1"/>
    <xf numFmtId="0" fontId="0" fillId="0" borderId="19" xfId="0" applyBorder="1"/>
    <xf numFmtId="0" fontId="3" fillId="0" borderId="3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16" fillId="0" borderId="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16" fillId="0" borderId="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Fill="1" applyBorder="1"/>
    <xf numFmtId="0" fontId="0" fillId="0" borderId="45" xfId="0" applyFont="1" applyFill="1" applyBorder="1"/>
    <xf numFmtId="0" fontId="0" fillId="0" borderId="45" xfId="0" applyFont="1" applyBorder="1" applyAlignment="1">
      <alignment horizontal="right"/>
    </xf>
    <xf numFmtId="0" fontId="0" fillId="0" borderId="25" xfId="0" applyFont="1" applyBorder="1"/>
    <xf numFmtId="14" fontId="0" fillId="0" borderId="54" xfId="0" applyNumberFormat="1" applyBorder="1"/>
    <xf numFmtId="0" fontId="0" fillId="0" borderId="26" xfId="0" applyFill="1" applyBorder="1" applyAlignment="1">
      <alignment horizontal="left"/>
    </xf>
    <xf numFmtId="14" fontId="0" fillId="0" borderId="13" xfId="0" applyNumberFormat="1" applyBorder="1"/>
    <xf numFmtId="14" fontId="0" fillId="0" borderId="45" xfId="0" applyNumberFormat="1" applyFill="1" applyBorder="1"/>
    <xf numFmtId="0" fontId="0" fillId="0" borderId="24" xfId="0" applyBorder="1"/>
    <xf numFmtId="0" fontId="0" fillId="0" borderId="27" xfId="0" applyFill="1" applyBorder="1" applyAlignment="1">
      <alignment vertical="top"/>
    </xf>
    <xf numFmtId="0" fontId="0" fillId="0" borderId="26" xfId="0" applyBorder="1" applyAlignment="1">
      <alignment horizontal="right"/>
    </xf>
    <xf numFmtId="49" fontId="0" fillId="0" borderId="27" xfId="0" applyNumberFormat="1" applyFill="1" applyBorder="1"/>
    <xf numFmtId="0" fontId="3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50" xfId="0" applyFill="1" applyBorder="1" applyAlignment="1"/>
    <xf numFmtId="0" fontId="0" fillId="0" borderId="22" xfId="0" applyBorder="1"/>
    <xf numFmtId="0" fontId="0" fillId="0" borderId="51" xfId="0" applyBorder="1"/>
    <xf numFmtId="0" fontId="3" fillId="0" borderId="6" xfId="0" applyFont="1" applyBorder="1" applyAlignment="1">
      <alignment horizontal="center" vertical="top" wrapText="1"/>
    </xf>
    <xf numFmtId="0" fontId="0" fillId="0" borderId="44" xfId="0" applyFill="1" applyBorder="1" applyAlignment="1"/>
    <xf numFmtId="0" fontId="0" fillId="0" borderId="11" xfId="0" applyBorder="1"/>
    <xf numFmtId="0" fontId="0" fillId="0" borderId="31" xfId="0" applyBorder="1"/>
    <xf numFmtId="0" fontId="3" fillId="0" borderId="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25" xfId="0" applyBorder="1" applyAlignment="1">
      <alignment vertical="top" wrapText="1"/>
    </xf>
    <xf numFmtId="0" fontId="9" fillId="0" borderId="26" xfId="0" applyFont="1" applyBorder="1" applyAlignment="1">
      <alignment horizontal="center" vertical="center"/>
    </xf>
    <xf numFmtId="0" fontId="0" fillId="0" borderId="54" xfId="0" applyBorder="1" applyAlignment="1">
      <alignment vertical="top" wrapText="1"/>
    </xf>
    <xf numFmtId="0" fontId="16" fillId="0" borderId="5" xfId="0" applyFont="1" applyBorder="1" applyAlignment="1">
      <alignment horizontal="center" vertical="top"/>
    </xf>
    <xf numFmtId="0" fontId="0" fillId="0" borderId="5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" fontId="0" fillId="0" borderId="20" xfId="0" applyNumberFormat="1" applyFill="1" applyBorder="1"/>
    <xf numFmtId="0" fontId="16" fillId="0" borderId="54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0" fillId="0" borderId="35" xfId="0" applyBorder="1" applyAlignment="1"/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2" xfId="0" applyBorder="1" applyAlignment="1">
      <alignment vertical="top"/>
    </xf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vertical="top"/>
    </xf>
    <xf numFmtId="0" fontId="3" fillId="0" borderId="21" xfId="0" applyFont="1" applyBorder="1" applyAlignment="1">
      <alignment horizontal="center" wrapText="1"/>
    </xf>
    <xf numFmtId="0" fontId="0" fillId="0" borderId="2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9" fontId="11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54" xfId="0" applyBorder="1" applyAlignment="1">
      <alignment horizontal="right" vertical="top"/>
    </xf>
    <xf numFmtId="49" fontId="11" fillId="0" borderId="26" xfId="0" applyNumberFormat="1" applyFont="1" applyBorder="1" applyAlignment="1">
      <alignment vertical="top" wrapText="1"/>
    </xf>
    <xf numFmtId="49" fontId="11" fillId="0" borderId="5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0" fillId="0" borderId="52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/>
    <xf numFmtId="0" fontId="0" fillId="0" borderId="30" xfId="0" applyBorder="1" applyAlignment="1"/>
    <xf numFmtId="0" fontId="0" fillId="0" borderId="34" xfId="0" applyBorder="1" applyAlignment="1"/>
    <xf numFmtId="0" fontId="8" fillId="0" borderId="5" xfId="0" applyFont="1" applyBorder="1" applyAlignment="1">
      <alignment horizontal="center" vertical="top" wrapText="1"/>
    </xf>
    <xf numFmtId="0" fontId="0" fillId="0" borderId="26" xfId="0" applyFill="1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54" xfId="0" applyNumberFormat="1" applyFont="1" applyBorder="1" applyAlignment="1">
      <alignment horizontal="center" vertical="top" wrapText="1"/>
    </xf>
    <xf numFmtId="1" fontId="0" fillId="0" borderId="54" xfId="0" applyNumberForma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5" xfId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" fontId="8" fillId="0" borderId="53" xfId="0" applyNumberFormat="1" applyFont="1" applyBorder="1" applyAlignment="1">
      <alignment horizontal="right" vertical="center"/>
    </xf>
    <xf numFmtId="1" fontId="8" fillId="0" borderId="5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1" fontId="8" fillId="0" borderId="1" xfId="0" applyNumberFormat="1" applyFont="1" applyBorder="1" applyAlignment="1">
      <alignment horizontal="right" vertical="top"/>
    </xf>
    <xf numFmtId="1" fontId="8" fillId="0" borderId="52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17" fillId="0" borderId="2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top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0" borderId="52" xfId="1" applyFont="1" applyBorder="1" applyAlignment="1">
      <alignment horizontal="center" vertical="top"/>
    </xf>
    <xf numFmtId="0" fontId="15" fillId="0" borderId="34" xfId="0" applyFont="1" applyFill="1" applyBorder="1" applyAlignment="1">
      <alignment horizontal="right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4" xfId="0" applyFont="1" applyBorder="1" applyAlignment="1">
      <alignment vertical="top"/>
    </xf>
    <xf numFmtId="0" fontId="2" fillId="0" borderId="52" xfId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54" xfId="0" applyFill="1" applyBorder="1" applyAlignment="1">
      <alignment vertical="top"/>
    </xf>
    <xf numFmtId="0" fontId="11" fillId="0" borderId="54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9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Fill="1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26" xfId="0" applyNumberFormat="1" applyBorder="1" applyAlignment="1">
      <alignment vertical="top"/>
    </xf>
    <xf numFmtId="0" fontId="0" fillId="0" borderId="32" xfId="0" applyFill="1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11" fillId="0" borderId="25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" fillId="0" borderId="13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52" xfId="0" applyNumberFormat="1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62" xfId="0" applyBorder="1" applyAlignment="1">
      <alignment vertical="top"/>
    </xf>
    <xf numFmtId="0" fontId="0" fillId="0" borderId="47" xfId="0" applyBorder="1" applyAlignment="1">
      <alignment vertical="top"/>
    </xf>
    <xf numFmtId="4" fontId="0" fillId="0" borderId="54" xfId="0" applyNumberFormat="1" applyFill="1" applyBorder="1" applyAlignment="1">
      <alignment vertical="top"/>
    </xf>
    <xf numFmtId="0" fontId="0" fillId="0" borderId="5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4" xfId="0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28" xfId="0" applyNumberForma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0"/>
  <sheetViews>
    <sheetView tabSelected="1" topLeftCell="V3" workbookViewId="0">
      <selection activeCell="AG18" sqref="AG18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9.85546875" customWidth="1"/>
    <col min="28" max="28" width="19.7109375" customWidth="1"/>
    <col min="29" max="29" width="16.5703125" customWidth="1"/>
  </cols>
  <sheetData>
    <row r="1" spans="1:29" hidden="1" x14ac:dyDescent="0.25">
      <c r="C1" s="73"/>
      <c r="N1" s="73"/>
      <c r="O1" s="8"/>
      <c r="Y1" s="8"/>
    </row>
    <row r="2" spans="1:29" hidden="1" x14ac:dyDescent="0.25"/>
    <row r="3" spans="1:29" x14ac:dyDescent="0.25">
      <c r="C3" s="20" t="s">
        <v>78</v>
      </c>
      <c r="D3" s="20"/>
      <c r="G3" s="16" t="s">
        <v>16</v>
      </c>
      <c r="N3" s="20" t="s">
        <v>78</v>
      </c>
      <c r="O3" s="20" t="s">
        <v>125</v>
      </c>
      <c r="P3" s="20"/>
      <c r="S3" s="16" t="s">
        <v>16</v>
      </c>
      <c r="W3" s="254"/>
      <c r="X3" s="254"/>
      <c r="Y3" s="255" t="s">
        <v>228</v>
      </c>
      <c r="Z3" s="255"/>
      <c r="AA3" s="254"/>
      <c r="AB3" s="254"/>
      <c r="AC3" s="256" t="s">
        <v>16</v>
      </c>
    </row>
    <row r="4" spans="1:29" x14ac:dyDescent="0.25">
      <c r="C4" s="20"/>
      <c r="D4" s="20"/>
      <c r="G4" s="16"/>
      <c r="N4" s="20"/>
      <c r="O4" s="20"/>
      <c r="P4" s="20"/>
      <c r="S4" s="16"/>
      <c r="W4" s="254"/>
      <c r="X4" s="254"/>
      <c r="Y4" s="255"/>
      <c r="Z4" s="255"/>
      <c r="AA4" s="254"/>
      <c r="AB4" s="254"/>
      <c r="AC4" s="256"/>
    </row>
    <row r="5" spans="1:29" ht="15.75" thickBot="1" x14ac:dyDescent="0.3">
      <c r="B5" s="570" t="s">
        <v>26</v>
      </c>
      <c r="C5" s="570"/>
      <c r="D5" s="570"/>
      <c r="E5" s="570"/>
      <c r="F5" s="570"/>
      <c r="G5" s="570"/>
      <c r="L5" s="570" t="s">
        <v>26</v>
      </c>
      <c r="M5" s="570"/>
      <c r="N5" s="570"/>
      <c r="O5" s="570"/>
      <c r="P5" s="570"/>
      <c r="Q5" s="570"/>
      <c r="R5" s="570"/>
      <c r="S5" s="570"/>
      <c r="W5" s="583" t="s">
        <v>26</v>
      </c>
      <c r="X5" s="583"/>
      <c r="Y5" s="583"/>
      <c r="Z5" s="583"/>
      <c r="AA5" s="583"/>
      <c r="AB5" s="583"/>
      <c r="AC5" s="583"/>
    </row>
    <row r="6" spans="1:29" ht="39" x14ac:dyDescent="0.25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73" t="s">
        <v>75</v>
      </c>
      <c r="N6" s="173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5" t="s">
        <v>1</v>
      </c>
      <c r="W6" s="2" t="s">
        <v>2</v>
      </c>
      <c r="X6" s="292" t="s">
        <v>75</v>
      </c>
      <c r="Y6" s="2" t="s">
        <v>3</v>
      </c>
      <c r="Z6" s="3" t="s">
        <v>4</v>
      </c>
      <c r="AA6" s="3" t="s">
        <v>15</v>
      </c>
      <c r="AB6" s="3" t="s">
        <v>5</v>
      </c>
      <c r="AC6" s="10" t="s">
        <v>12</v>
      </c>
    </row>
    <row r="7" spans="1:29" ht="15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30" t="s">
        <v>6</v>
      </c>
      <c r="L7" s="107"/>
      <c r="M7" s="107"/>
      <c r="N7" s="107"/>
      <c r="O7" s="107"/>
      <c r="P7" s="107" t="s">
        <v>7</v>
      </c>
      <c r="Q7" s="107" t="s">
        <v>14</v>
      </c>
      <c r="R7" s="107" t="s">
        <v>8</v>
      </c>
      <c r="S7" s="108" t="s">
        <v>10</v>
      </c>
      <c r="V7" s="6" t="s">
        <v>6</v>
      </c>
      <c r="W7" s="4"/>
      <c r="X7" s="4"/>
      <c r="Y7" s="4"/>
      <c r="Z7" s="4" t="s">
        <v>7</v>
      </c>
      <c r="AA7" s="4" t="s">
        <v>14</v>
      </c>
      <c r="AB7" s="4" t="s">
        <v>8</v>
      </c>
      <c r="AC7" s="11" t="s">
        <v>10</v>
      </c>
    </row>
    <row r="8" spans="1:29" x14ac:dyDescent="0.25">
      <c r="A8" s="251"/>
      <c r="B8" s="154"/>
      <c r="C8" s="107"/>
      <c r="D8" s="296"/>
      <c r="E8" s="154"/>
      <c r="F8" s="107"/>
      <c r="G8" s="108"/>
      <c r="K8" s="251"/>
      <c r="L8" s="154"/>
      <c r="M8" s="154"/>
      <c r="N8" s="107"/>
      <c r="O8" s="251"/>
      <c r="P8" s="296"/>
      <c r="Q8" s="154"/>
      <c r="R8" s="107"/>
      <c r="S8" s="108"/>
      <c r="V8" s="5">
        <v>1</v>
      </c>
      <c r="W8" s="534" t="s">
        <v>126</v>
      </c>
      <c r="X8" s="342" t="s">
        <v>172</v>
      </c>
      <c r="Y8" s="327" t="s">
        <v>155</v>
      </c>
      <c r="Z8" s="34" t="s">
        <v>176</v>
      </c>
      <c r="AA8" s="488" t="s">
        <v>151</v>
      </c>
      <c r="AB8" s="558" t="s">
        <v>177</v>
      </c>
      <c r="AC8" s="615">
        <v>26822.7</v>
      </c>
    </row>
    <row r="9" spans="1:29" ht="15.75" thickBot="1" x14ac:dyDescent="0.3">
      <c r="A9" s="251"/>
      <c r="B9" s="154"/>
      <c r="C9" s="107"/>
      <c r="D9" s="296"/>
      <c r="E9" s="154"/>
      <c r="F9" s="107"/>
      <c r="G9" s="108"/>
      <c r="K9" s="251"/>
      <c r="L9" s="154"/>
      <c r="M9" s="154"/>
      <c r="N9" s="107"/>
      <c r="O9" s="251"/>
      <c r="P9" s="296"/>
      <c r="Q9" s="154"/>
      <c r="R9" s="107"/>
      <c r="S9" s="108"/>
      <c r="V9" s="6"/>
      <c r="W9" s="535"/>
      <c r="X9" s="449" t="s">
        <v>173</v>
      </c>
      <c r="Y9" s="270"/>
      <c r="Z9" s="15"/>
      <c r="AA9" s="483"/>
      <c r="AB9" s="494"/>
      <c r="AC9" s="498"/>
    </row>
    <row r="10" spans="1:29" x14ac:dyDescent="0.25">
      <c r="A10" s="251"/>
      <c r="B10" s="154"/>
      <c r="C10" s="107"/>
      <c r="D10" s="296"/>
      <c r="E10" s="154"/>
      <c r="F10" s="107"/>
      <c r="G10" s="108"/>
      <c r="K10" s="251"/>
      <c r="L10" s="154"/>
      <c r="M10" s="154"/>
      <c r="N10" s="107"/>
      <c r="O10" s="251"/>
      <c r="P10" s="296"/>
      <c r="Q10" s="154"/>
      <c r="R10" s="107"/>
      <c r="S10" s="108"/>
      <c r="V10" s="594">
        <v>2</v>
      </c>
      <c r="W10" s="534" t="s">
        <v>126</v>
      </c>
      <c r="X10" s="404" t="s">
        <v>138</v>
      </c>
      <c r="Y10" s="100" t="s">
        <v>128</v>
      </c>
      <c r="Z10" s="100" t="s">
        <v>142</v>
      </c>
      <c r="AA10" s="447" t="s">
        <v>151</v>
      </c>
      <c r="AB10" s="448" t="s">
        <v>174</v>
      </c>
      <c r="AC10" s="276">
        <v>11174.71</v>
      </c>
    </row>
    <row r="11" spans="1:29" ht="15.75" thickBot="1" x14ac:dyDescent="0.3">
      <c r="A11" s="251"/>
      <c r="B11" s="154"/>
      <c r="C11" s="107"/>
      <c r="D11" s="296"/>
      <c r="E11" s="154"/>
      <c r="F11" s="107"/>
      <c r="G11" s="108"/>
      <c r="K11" s="251"/>
      <c r="L11" s="154"/>
      <c r="M11" s="154"/>
      <c r="N11" s="107"/>
      <c r="O11" s="251"/>
      <c r="P11" s="296"/>
      <c r="Q11" s="154"/>
      <c r="R11" s="107"/>
      <c r="S11" s="108"/>
      <c r="V11" s="533"/>
      <c r="W11" s="535"/>
      <c r="X11" s="404" t="s">
        <v>141</v>
      </c>
      <c r="Y11" s="100"/>
      <c r="Z11" s="4"/>
      <c r="AA11" s="446" t="s">
        <v>151</v>
      </c>
      <c r="AB11" s="137" t="s">
        <v>175</v>
      </c>
      <c r="AC11" s="235">
        <v>174536.69</v>
      </c>
    </row>
    <row r="12" spans="1:29" ht="15.75" hidden="1" thickBot="1" x14ac:dyDescent="0.3">
      <c r="A12" s="251"/>
      <c r="B12" s="154"/>
      <c r="C12" s="107"/>
      <c r="D12" s="296"/>
      <c r="E12" s="154"/>
      <c r="F12" s="107"/>
      <c r="G12" s="108"/>
      <c r="K12" s="251"/>
      <c r="L12" s="154"/>
      <c r="M12" s="154"/>
      <c r="N12" s="107"/>
      <c r="O12" s="251"/>
      <c r="P12" s="296"/>
      <c r="Q12" s="154"/>
      <c r="R12" s="107"/>
      <c r="S12" s="108"/>
      <c r="V12" s="532">
        <v>2</v>
      </c>
      <c r="W12" s="627" t="s">
        <v>126</v>
      </c>
      <c r="X12" s="387"/>
      <c r="Y12" s="629"/>
      <c r="Z12" s="629"/>
      <c r="AA12" s="389"/>
      <c r="AB12" s="390"/>
      <c r="AC12" s="122"/>
    </row>
    <row r="13" spans="1:29" ht="15.75" hidden="1" thickBot="1" x14ac:dyDescent="0.3">
      <c r="A13" s="251"/>
      <c r="B13" s="154"/>
      <c r="C13" s="107"/>
      <c r="D13" s="296"/>
      <c r="E13" s="154"/>
      <c r="F13" s="107"/>
      <c r="G13" s="108"/>
      <c r="K13" s="251"/>
      <c r="L13" s="154"/>
      <c r="M13" s="154"/>
      <c r="N13" s="107"/>
      <c r="O13" s="251"/>
      <c r="P13" s="296"/>
      <c r="Q13" s="154"/>
      <c r="R13" s="107"/>
      <c r="S13" s="108"/>
      <c r="V13" s="533"/>
      <c r="W13" s="628"/>
      <c r="X13" s="388"/>
      <c r="Y13" s="630"/>
      <c r="Z13" s="630"/>
      <c r="AA13" s="371"/>
      <c r="AB13" s="245"/>
      <c r="AC13" s="355"/>
    </row>
    <row r="14" spans="1:29" ht="15.75" hidden="1" thickBot="1" x14ac:dyDescent="0.3">
      <c r="A14" s="251"/>
      <c r="B14" s="154"/>
      <c r="C14" s="107"/>
      <c r="D14" s="296"/>
      <c r="E14" s="154"/>
      <c r="F14" s="107"/>
      <c r="G14" s="108"/>
      <c r="K14" s="251"/>
      <c r="L14" s="154"/>
      <c r="M14" s="154"/>
      <c r="N14" s="107"/>
      <c r="O14" s="251"/>
      <c r="P14" s="296"/>
      <c r="Q14" s="154"/>
      <c r="R14" s="107"/>
      <c r="S14" s="108"/>
      <c r="V14" s="582">
        <v>2</v>
      </c>
      <c r="W14" s="580"/>
      <c r="X14" s="593" t="s">
        <v>132</v>
      </c>
      <c r="Y14" s="373"/>
      <c r="Z14" s="14"/>
      <c r="AA14" s="93"/>
      <c r="AB14" s="177"/>
      <c r="AC14" s="276"/>
    </row>
    <row r="15" spans="1:29" ht="15.75" hidden="1" thickBot="1" x14ac:dyDescent="0.3">
      <c r="A15" s="133">
        <v>2</v>
      </c>
      <c r="B15" s="102" t="s">
        <v>40</v>
      </c>
      <c r="C15" s="26" t="s">
        <v>39</v>
      </c>
      <c r="D15" s="130" t="s">
        <v>36</v>
      </c>
      <c r="E15" s="129" t="s">
        <v>11</v>
      </c>
      <c r="F15" s="103" t="s">
        <v>48</v>
      </c>
      <c r="G15" s="76">
        <v>7988.32</v>
      </c>
      <c r="K15" s="134"/>
      <c r="L15" s="172"/>
      <c r="M15" s="172"/>
      <c r="N15" s="9"/>
      <c r="O15" s="8"/>
      <c r="P15" s="176"/>
      <c r="Q15" s="116"/>
      <c r="R15" s="177"/>
      <c r="S15" s="178"/>
      <c r="V15" s="533"/>
      <c r="W15" s="581"/>
      <c r="X15" s="484"/>
      <c r="Y15" s="9"/>
      <c r="Z15" s="9"/>
      <c r="AA15" s="1"/>
      <c r="AB15" s="347"/>
      <c r="AC15" s="110"/>
    </row>
    <row r="16" spans="1:29" ht="15.75" customHeight="1" thickBot="1" x14ac:dyDescent="0.3">
      <c r="A16" s="571" t="s">
        <v>21</v>
      </c>
      <c r="B16" s="572"/>
      <c r="C16" s="572"/>
      <c r="D16" s="572"/>
      <c r="E16" s="572"/>
      <c r="F16" s="573"/>
      <c r="G16" s="19">
        <f>SUM(G15:G15)</f>
        <v>7988.32</v>
      </c>
      <c r="K16" s="564" t="s">
        <v>21</v>
      </c>
      <c r="L16" s="565"/>
      <c r="M16" s="565"/>
      <c r="N16" s="565"/>
      <c r="O16" s="565"/>
      <c r="P16" s="565"/>
      <c r="Q16" s="565"/>
      <c r="R16" s="566"/>
      <c r="S16" s="119">
        <f>SUM(S15:S15)</f>
        <v>0</v>
      </c>
      <c r="V16" s="564" t="s">
        <v>21</v>
      </c>
      <c r="W16" s="565"/>
      <c r="X16" s="565"/>
      <c r="Y16" s="565"/>
      <c r="Z16" s="565"/>
      <c r="AA16" s="565"/>
      <c r="AB16" s="566"/>
      <c r="AC16" s="119">
        <f>SUM(AC8:AC13)</f>
        <v>212534.1</v>
      </c>
    </row>
    <row r="17" spans="1:29" ht="15" customHeight="1" thickBot="1" x14ac:dyDescent="0.3">
      <c r="A17" s="34">
        <v>1</v>
      </c>
      <c r="B17" s="85" t="s">
        <v>40</v>
      </c>
      <c r="C17" s="55" t="s">
        <v>20</v>
      </c>
      <c r="D17" s="48" t="s">
        <v>52</v>
      </c>
      <c r="E17" s="26" t="s">
        <v>9</v>
      </c>
      <c r="F17" s="51" t="s">
        <v>55</v>
      </c>
      <c r="G17" s="113">
        <v>10054.86</v>
      </c>
      <c r="K17" s="7">
        <v>1</v>
      </c>
      <c r="L17" s="167" t="s">
        <v>73</v>
      </c>
      <c r="M17" s="85"/>
      <c r="N17" s="55"/>
      <c r="O17" s="174"/>
      <c r="P17" s="29"/>
      <c r="Q17" s="26"/>
      <c r="R17" s="169"/>
      <c r="S17" s="113"/>
      <c r="V17" s="587">
        <v>1</v>
      </c>
      <c r="W17" s="397" t="s">
        <v>73</v>
      </c>
      <c r="X17" s="391" t="s">
        <v>138</v>
      </c>
      <c r="Y17" s="327" t="s">
        <v>77</v>
      </c>
      <c r="Z17" s="367" t="s">
        <v>140</v>
      </c>
      <c r="AA17" s="356" t="s">
        <v>11</v>
      </c>
      <c r="AB17" s="52" t="s">
        <v>181</v>
      </c>
      <c r="AC17" s="122">
        <v>26786.639999999999</v>
      </c>
    </row>
    <row r="18" spans="1:29" ht="15" customHeight="1" thickBot="1" x14ac:dyDescent="0.3">
      <c r="A18" s="14"/>
      <c r="B18" s="143"/>
      <c r="C18" s="60"/>
      <c r="D18" s="44"/>
      <c r="E18" s="9"/>
      <c r="F18" s="53"/>
      <c r="G18" s="112"/>
      <c r="K18" s="8"/>
      <c r="L18" s="167"/>
      <c r="M18" s="85"/>
      <c r="N18" s="174"/>
      <c r="O18" s="174"/>
      <c r="P18" s="29"/>
      <c r="Q18" s="26"/>
      <c r="R18" s="169"/>
      <c r="S18" s="419"/>
      <c r="V18" s="588"/>
      <c r="W18" s="420"/>
      <c r="X18" s="409" t="s">
        <v>139</v>
      </c>
      <c r="Y18" s="272"/>
      <c r="Z18" s="423"/>
      <c r="AA18" s="348" t="s">
        <v>11</v>
      </c>
      <c r="AB18" s="41" t="s">
        <v>182</v>
      </c>
      <c r="AC18" s="110">
        <v>27083.18</v>
      </c>
    </row>
    <row r="19" spans="1:29" ht="15" customHeight="1" thickBot="1" x14ac:dyDescent="0.3">
      <c r="A19" s="14"/>
      <c r="B19" s="143"/>
      <c r="C19" s="60"/>
      <c r="D19" s="44"/>
      <c r="E19" s="9"/>
      <c r="F19" s="53"/>
      <c r="G19" s="112"/>
      <c r="K19" s="8"/>
      <c r="L19" s="167"/>
      <c r="M19" s="85"/>
      <c r="N19" s="174"/>
      <c r="O19" s="174"/>
      <c r="P19" s="29"/>
      <c r="Q19" s="26"/>
      <c r="R19" s="169"/>
      <c r="S19" s="419"/>
      <c r="V19" s="588"/>
      <c r="W19" s="420"/>
      <c r="X19" s="392"/>
      <c r="Y19" s="441"/>
      <c r="Z19" s="432"/>
      <c r="AA19" s="348" t="s">
        <v>11</v>
      </c>
      <c r="AB19" s="41" t="s">
        <v>183</v>
      </c>
      <c r="AC19" s="110">
        <v>12909.45</v>
      </c>
    </row>
    <row r="20" spans="1:29" ht="17.25" customHeight="1" thickBot="1" x14ac:dyDescent="0.3">
      <c r="A20" s="14"/>
      <c r="B20" s="143" t="s">
        <v>53</v>
      </c>
      <c r="C20" s="60"/>
      <c r="D20" s="44"/>
      <c r="E20" s="1" t="s">
        <v>9</v>
      </c>
      <c r="F20" s="53" t="s">
        <v>56</v>
      </c>
      <c r="G20" s="112">
        <v>21785.200000000001</v>
      </c>
      <c r="K20" s="590">
        <v>2</v>
      </c>
      <c r="L20" s="167" t="s">
        <v>73</v>
      </c>
      <c r="M20" s="85"/>
      <c r="N20" s="174"/>
      <c r="O20" s="201"/>
      <c r="P20" s="48"/>
      <c r="Q20" s="94"/>
      <c r="R20" s="52"/>
      <c r="S20" s="76"/>
      <c r="V20" s="589"/>
      <c r="W20" s="411"/>
      <c r="X20" s="405"/>
      <c r="Y20" s="442"/>
      <c r="Z20" s="427"/>
      <c r="AA20" s="348"/>
      <c r="AB20" s="41"/>
      <c r="AC20" s="110"/>
    </row>
    <row r="21" spans="1:29" ht="19.5" customHeight="1" x14ac:dyDescent="0.25">
      <c r="A21" s="14"/>
      <c r="B21" s="143" t="s">
        <v>54</v>
      </c>
      <c r="C21" s="60"/>
      <c r="D21" s="44"/>
      <c r="E21" s="1" t="s">
        <v>9</v>
      </c>
      <c r="F21" s="41" t="s">
        <v>57</v>
      </c>
      <c r="G21" s="110">
        <v>27986.38</v>
      </c>
      <c r="K21" s="591"/>
      <c r="L21" s="143"/>
      <c r="M21" s="175"/>
      <c r="N21" s="149"/>
      <c r="O21" s="170"/>
      <c r="P21" s="44"/>
      <c r="Q21" s="7"/>
      <c r="R21" s="41"/>
      <c r="S21" s="13"/>
      <c r="V21" s="418">
        <v>2</v>
      </c>
      <c r="W21" s="421" t="s">
        <v>73</v>
      </c>
      <c r="X21" s="391" t="s">
        <v>138</v>
      </c>
      <c r="Y21" s="497" t="s">
        <v>100</v>
      </c>
      <c r="Z21" s="325" t="s">
        <v>178</v>
      </c>
      <c r="AA21" s="451" t="s">
        <v>11</v>
      </c>
      <c r="AB21" s="344" t="s">
        <v>180</v>
      </c>
      <c r="AC21" s="341">
        <v>39288.82</v>
      </c>
    </row>
    <row r="22" spans="1:29" ht="15.75" thickBot="1" x14ac:dyDescent="0.3">
      <c r="A22" s="14"/>
      <c r="B22" s="143"/>
      <c r="C22" s="149"/>
      <c r="D22" s="44"/>
      <c r="E22" s="7"/>
      <c r="F22" s="53"/>
      <c r="G22" s="112"/>
      <c r="K22" s="591"/>
      <c r="L22" s="143"/>
      <c r="M22" s="281"/>
      <c r="N22" s="149"/>
      <c r="O22" s="170"/>
      <c r="P22" s="44"/>
      <c r="Q22" s="7"/>
      <c r="R22" s="53"/>
      <c r="S22" s="273"/>
      <c r="V22" s="336"/>
      <c r="W22" s="350"/>
      <c r="X22" s="450" t="s">
        <v>179</v>
      </c>
      <c r="Y22" s="484"/>
      <c r="Z22" s="343"/>
      <c r="AA22" s="272"/>
      <c r="AB22" s="345"/>
      <c r="AC22" s="346"/>
    </row>
    <row r="23" spans="1:29" ht="15.75" hidden="1" thickBot="1" x14ac:dyDescent="0.3">
      <c r="A23" s="14"/>
      <c r="B23" s="143"/>
      <c r="C23" s="149"/>
      <c r="D23" s="44"/>
      <c r="E23" s="7"/>
      <c r="F23" s="53"/>
      <c r="G23" s="112"/>
      <c r="K23" s="591"/>
      <c r="L23" s="143"/>
      <c r="M23" s="281"/>
      <c r="N23" s="149"/>
      <c r="O23" s="170"/>
      <c r="P23" s="44"/>
      <c r="Q23" s="7"/>
      <c r="R23" s="53"/>
      <c r="S23" s="273"/>
      <c r="V23" s="336"/>
      <c r="W23" s="350"/>
      <c r="X23" s="339"/>
      <c r="Y23" s="352"/>
      <c r="Z23" s="331"/>
      <c r="AA23" s="348"/>
      <c r="AB23" s="41"/>
      <c r="AC23" s="110"/>
    </row>
    <row r="24" spans="1:29" ht="15.75" hidden="1" thickBot="1" x14ac:dyDescent="0.3">
      <c r="A24" s="14"/>
      <c r="B24" s="143"/>
      <c r="C24" s="149"/>
      <c r="D24" s="44"/>
      <c r="E24" s="7"/>
      <c r="F24" s="53"/>
      <c r="G24" s="112"/>
      <c r="K24" s="591"/>
      <c r="L24" s="143"/>
      <c r="M24" s="281"/>
      <c r="N24" s="149"/>
      <c r="O24" s="170"/>
      <c r="P24" s="44"/>
      <c r="Q24" s="7"/>
      <c r="R24" s="53"/>
      <c r="S24" s="273"/>
      <c r="V24" s="337"/>
      <c r="W24" s="351"/>
      <c r="X24" s="277"/>
      <c r="Y24" s="353"/>
      <c r="Z24" s="329"/>
      <c r="AA24" s="349"/>
      <c r="AB24" s="35"/>
      <c r="AC24" s="75"/>
    </row>
    <row r="25" spans="1:29" ht="15.75" hidden="1" thickBot="1" x14ac:dyDescent="0.3">
      <c r="A25" s="14"/>
      <c r="B25" s="45"/>
      <c r="C25" s="149"/>
      <c r="D25" s="84"/>
      <c r="E25" s="7" t="s">
        <v>11</v>
      </c>
      <c r="F25" s="53" t="s">
        <v>58</v>
      </c>
      <c r="G25" s="112">
        <v>12093.04</v>
      </c>
      <c r="K25" s="592"/>
      <c r="L25" s="202"/>
      <c r="M25" s="203"/>
      <c r="N25" s="204"/>
      <c r="O25" s="205"/>
      <c r="P25" s="198"/>
      <c r="Q25" s="38"/>
      <c r="R25" s="189"/>
      <c r="S25" s="164"/>
      <c r="V25" s="358">
        <v>3</v>
      </c>
      <c r="W25" s="357" t="s">
        <v>73</v>
      </c>
      <c r="X25" s="315"/>
      <c r="Y25" s="359"/>
      <c r="Z25" s="237"/>
      <c r="AA25" s="360"/>
      <c r="AB25" s="238"/>
      <c r="AC25" s="239"/>
    </row>
    <row r="26" spans="1:29" ht="15.75" customHeight="1" thickBot="1" x14ac:dyDescent="0.3">
      <c r="A26" s="574" t="s">
        <v>13</v>
      </c>
      <c r="B26" s="575"/>
      <c r="C26" s="575"/>
      <c r="D26" s="575"/>
      <c r="E26" s="575"/>
      <c r="F26" s="576"/>
      <c r="G26" s="79">
        <f>SUM(G17:G25)</f>
        <v>71919.48000000001</v>
      </c>
      <c r="K26" s="584" t="s">
        <v>13</v>
      </c>
      <c r="L26" s="585"/>
      <c r="M26" s="585"/>
      <c r="N26" s="585"/>
      <c r="O26" s="585"/>
      <c r="P26" s="585"/>
      <c r="Q26" s="585"/>
      <c r="R26" s="586"/>
      <c r="S26" s="79">
        <f>SUM(S17:S25)</f>
        <v>0</v>
      </c>
      <c r="V26" s="539" t="s">
        <v>13</v>
      </c>
      <c r="W26" s="540"/>
      <c r="X26" s="540"/>
      <c r="Y26" s="540"/>
      <c r="Z26" s="540"/>
      <c r="AA26" s="540"/>
      <c r="AB26" s="541"/>
      <c r="AC26" s="19">
        <f>SUM(AC17:AC25)</f>
        <v>106068.09</v>
      </c>
    </row>
    <row r="27" spans="1:29" ht="15.75" customHeight="1" thickBot="1" x14ac:dyDescent="0.3">
      <c r="A27" s="81">
        <v>1</v>
      </c>
      <c r="B27" s="59"/>
      <c r="C27" s="33"/>
      <c r="D27" s="18"/>
      <c r="E27" s="32"/>
      <c r="F27" s="46"/>
      <c r="G27" s="36"/>
      <c r="K27" s="542">
        <v>1</v>
      </c>
      <c r="L27" s="545" t="s">
        <v>107</v>
      </c>
      <c r="M27" s="545"/>
      <c r="N27" s="171"/>
      <c r="O27" s="491"/>
      <c r="P27" s="169"/>
      <c r="Q27" s="29"/>
      <c r="R27" s="28"/>
      <c r="S27" s="72"/>
      <c r="V27" s="398">
        <v>1</v>
      </c>
      <c r="W27" s="555" t="s">
        <v>133</v>
      </c>
      <c r="X27" s="26" t="s">
        <v>135</v>
      </c>
      <c r="Y27" s="26" t="s">
        <v>131</v>
      </c>
      <c r="Z27" s="26" t="s">
        <v>145</v>
      </c>
      <c r="AA27" s="142" t="s">
        <v>151</v>
      </c>
      <c r="AB27" s="142" t="s">
        <v>187</v>
      </c>
      <c r="AC27" s="99">
        <v>16927.18</v>
      </c>
    </row>
    <row r="28" spans="1:29" ht="15.75" customHeight="1" thickBot="1" x14ac:dyDescent="0.3">
      <c r="A28" s="206"/>
      <c r="B28" s="207"/>
      <c r="C28" s="87"/>
      <c r="D28" s="18"/>
      <c r="E28" s="18"/>
      <c r="F28" s="46"/>
      <c r="G28" s="62"/>
      <c r="K28" s="543"/>
      <c r="L28" s="546"/>
      <c r="M28" s="546"/>
      <c r="N28" s="84"/>
      <c r="O28" s="548"/>
      <c r="P28" s="48"/>
      <c r="Q28" s="29"/>
      <c r="R28" s="51"/>
      <c r="S28" s="72"/>
      <c r="V28" s="399"/>
      <c r="W28" s="556"/>
      <c r="X28" s="9" t="s">
        <v>144</v>
      </c>
      <c r="Y28" s="9"/>
      <c r="Z28" s="9"/>
      <c r="AA28" s="369"/>
      <c r="AB28" s="142"/>
      <c r="AC28" s="110"/>
    </row>
    <row r="29" spans="1:29" ht="15.75" hidden="1" customHeight="1" thickBot="1" x14ac:dyDescent="0.3">
      <c r="A29" s="206"/>
      <c r="B29" s="207"/>
      <c r="C29" s="87"/>
      <c r="D29" s="18"/>
      <c r="E29" s="18"/>
      <c r="F29" s="46"/>
      <c r="G29" s="62"/>
      <c r="K29" s="543"/>
      <c r="L29" s="546"/>
      <c r="M29" s="546"/>
      <c r="N29" s="84"/>
      <c r="O29" s="548"/>
      <c r="P29" s="48"/>
      <c r="Q29" s="29"/>
      <c r="R29" s="51"/>
      <c r="S29" s="72"/>
      <c r="V29" s="399"/>
      <c r="W29" s="556"/>
      <c r="X29" s="65"/>
      <c r="Y29" s="444"/>
      <c r="Z29" s="142"/>
      <c r="AA29" s="142"/>
      <c r="AB29" s="142"/>
      <c r="AC29" s="99"/>
    </row>
    <row r="30" spans="1:29" ht="15.75" hidden="1" customHeight="1" thickBot="1" x14ac:dyDescent="0.3">
      <c r="A30" s="206"/>
      <c r="B30" s="207"/>
      <c r="C30" s="87"/>
      <c r="D30" s="18"/>
      <c r="E30" s="18"/>
      <c r="F30" s="46"/>
      <c r="G30" s="62"/>
      <c r="K30" s="543"/>
      <c r="L30" s="546"/>
      <c r="M30" s="546"/>
      <c r="N30" s="84"/>
      <c r="O30" s="548"/>
      <c r="P30" s="48"/>
      <c r="Q30" s="29"/>
      <c r="R30" s="51"/>
      <c r="S30" s="72"/>
      <c r="V30" s="399"/>
      <c r="W30" s="556"/>
      <c r="X30" s="69"/>
      <c r="Y30" s="444"/>
      <c r="Z30" s="153"/>
      <c r="AA30" s="142"/>
      <c r="AB30" s="142"/>
      <c r="AC30" s="99"/>
    </row>
    <row r="31" spans="1:29" ht="15.75" hidden="1" customHeight="1" thickBot="1" x14ac:dyDescent="0.3">
      <c r="A31" s="206"/>
      <c r="B31" s="207"/>
      <c r="C31" s="87"/>
      <c r="D31" s="18"/>
      <c r="E31" s="18"/>
      <c r="F31" s="46"/>
      <c r="G31" s="62"/>
      <c r="K31" s="544"/>
      <c r="L31" s="547"/>
      <c r="M31" s="547"/>
      <c r="N31" s="106"/>
      <c r="O31" s="483"/>
      <c r="P31" s="87"/>
      <c r="Q31" s="18"/>
      <c r="R31" s="46"/>
      <c r="S31" s="62"/>
      <c r="V31" s="400"/>
      <c r="W31" s="557"/>
      <c r="X31" s="9"/>
      <c r="Y31" s="435"/>
      <c r="Z31" s="153"/>
      <c r="AA31" s="153"/>
      <c r="AB31" s="153"/>
      <c r="AC31" s="275"/>
    </row>
    <row r="32" spans="1:29" ht="15.75" customHeight="1" thickBot="1" x14ac:dyDescent="0.3">
      <c r="A32" s="577" t="s">
        <v>27</v>
      </c>
      <c r="B32" s="578"/>
      <c r="C32" s="578"/>
      <c r="D32" s="578"/>
      <c r="E32" s="578"/>
      <c r="F32" s="579"/>
      <c r="G32" s="62">
        <f>SUM(G27)</f>
        <v>0</v>
      </c>
      <c r="K32" s="522" t="s">
        <v>27</v>
      </c>
      <c r="L32" s="523"/>
      <c r="M32" s="523"/>
      <c r="N32" s="523"/>
      <c r="O32" s="523"/>
      <c r="P32" s="523"/>
      <c r="Q32" s="523"/>
      <c r="R32" s="524"/>
      <c r="S32" s="211">
        <f>SUM(S27)</f>
        <v>0</v>
      </c>
      <c r="U32" s="91"/>
      <c r="V32" s="522" t="s">
        <v>136</v>
      </c>
      <c r="W32" s="523"/>
      <c r="X32" s="523"/>
      <c r="Y32" s="523"/>
      <c r="Z32" s="523"/>
      <c r="AA32" s="523"/>
      <c r="AB32" s="524"/>
      <c r="AC32" s="155">
        <f>SUM(AC27:AC31)</f>
        <v>16927.18</v>
      </c>
    </row>
    <row r="33" spans="1:29" ht="15.75" hidden="1" customHeight="1" thickBot="1" x14ac:dyDescent="0.3">
      <c r="A33" s="82">
        <v>1</v>
      </c>
      <c r="B33" s="65" t="s">
        <v>35</v>
      </c>
      <c r="C33" s="31" t="s">
        <v>34</v>
      </c>
      <c r="D33" s="25" t="s">
        <v>59</v>
      </c>
      <c r="E33" s="32" t="s">
        <v>11</v>
      </c>
      <c r="F33" s="80" t="s">
        <v>60</v>
      </c>
      <c r="G33" s="144">
        <v>17988.73</v>
      </c>
      <c r="K33" s="551">
        <v>1</v>
      </c>
      <c r="L33" s="509" t="s">
        <v>74</v>
      </c>
      <c r="M33" s="549" t="s">
        <v>112</v>
      </c>
      <c r="N33" s="31" t="s">
        <v>34</v>
      </c>
      <c r="O33" s="486" t="s">
        <v>108</v>
      </c>
      <c r="P33" s="48" t="s">
        <v>46</v>
      </c>
      <c r="Q33" s="26" t="s">
        <v>11</v>
      </c>
      <c r="R33" s="80" t="s">
        <v>111</v>
      </c>
      <c r="S33" s="37">
        <v>76384.22</v>
      </c>
      <c r="V33" s="551">
        <v>1</v>
      </c>
      <c r="W33" s="406" t="s">
        <v>74</v>
      </c>
      <c r="X33" s="395"/>
      <c r="Y33" s="408"/>
      <c r="Z33" s="383"/>
      <c r="AA33" s="129"/>
      <c r="AB33" s="52"/>
      <c r="AC33" s="50"/>
    </row>
    <row r="34" spans="1:29" ht="15.75" hidden="1" customHeight="1" thickBot="1" x14ac:dyDescent="0.3">
      <c r="A34" s="147">
        <v>2</v>
      </c>
      <c r="B34" s="102" t="s">
        <v>40</v>
      </c>
      <c r="C34" s="29" t="s">
        <v>28</v>
      </c>
      <c r="D34" s="145" t="s">
        <v>61</v>
      </c>
      <c r="E34" s="29" t="s">
        <v>11</v>
      </c>
      <c r="F34" s="324" t="s">
        <v>62</v>
      </c>
      <c r="G34" s="146">
        <v>89650.86</v>
      </c>
      <c r="K34" s="552"/>
      <c r="L34" s="514"/>
      <c r="M34" s="550"/>
      <c r="N34" s="29" t="s">
        <v>28</v>
      </c>
      <c r="O34" s="489"/>
      <c r="P34" s="145"/>
      <c r="Q34" s="1"/>
      <c r="R34" s="41"/>
      <c r="S34" s="13"/>
      <c r="V34" s="552"/>
      <c r="W34" s="372"/>
      <c r="X34" s="382"/>
      <c r="Y34" s="373"/>
      <c r="Z34" s="393"/>
      <c r="AA34" s="74"/>
      <c r="AB34" s="41"/>
      <c r="AC34" s="47"/>
    </row>
    <row r="35" spans="1:29" ht="15.75" hidden="1" customHeight="1" thickBot="1" x14ac:dyDescent="0.3">
      <c r="A35" s="82">
        <v>1</v>
      </c>
      <c r="B35" s="65" t="s">
        <v>35</v>
      </c>
      <c r="C35" s="31" t="s">
        <v>34</v>
      </c>
      <c r="D35" s="25" t="s">
        <v>59</v>
      </c>
      <c r="E35" s="32" t="s">
        <v>11</v>
      </c>
      <c r="F35" s="80" t="s">
        <v>60</v>
      </c>
      <c r="G35" s="144">
        <v>17988.73</v>
      </c>
      <c r="K35" s="551">
        <v>1</v>
      </c>
      <c r="L35" s="509" t="s">
        <v>74</v>
      </c>
      <c r="M35" s="549" t="s">
        <v>112</v>
      </c>
      <c r="N35" s="31" t="s">
        <v>34</v>
      </c>
      <c r="O35" s="486" t="s">
        <v>108</v>
      </c>
      <c r="P35" s="48" t="s">
        <v>46</v>
      </c>
      <c r="Q35" s="26" t="s">
        <v>11</v>
      </c>
      <c r="R35" s="80" t="s">
        <v>111</v>
      </c>
      <c r="S35" s="37">
        <v>76384.22</v>
      </c>
      <c r="V35" s="553"/>
      <c r="W35" s="396"/>
      <c r="X35" s="382"/>
      <c r="Y35" s="386"/>
      <c r="Z35" s="393"/>
      <c r="AA35" s="97"/>
      <c r="AB35" s="35"/>
      <c r="AC35" s="105"/>
    </row>
    <row r="36" spans="1:29" ht="15.75" hidden="1" customHeight="1" thickBot="1" x14ac:dyDescent="0.3">
      <c r="A36" s="361"/>
      <c r="B36" s="102"/>
      <c r="C36" s="29"/>
      <c r="D36" s="25"/>
      <c r="E36" s="29"/>
      <c r="F36" s="80"/>
      <c r="G36" s="146"/>
      <c r="K36" s="552"/>
      <c r="L36" s="514"/>
      <c r="M36" s="550"/>
      <c r="N36" s="29"/>
      <c r="O36" s="489"/>
      <c r="P36" s="48"/>
      <c r="Q36" s="9"/>
      <c r="R36" s="362"/>
      <c r="S36" s="273"/>
      <c r="V36" s="553"/>
      <c r="W36" s="384"/>
      <c r="X36" s="382"/>
      <c r="Y36" s="370"/>
      <c r="Z36" s="393"/>
      <c r="AA36" s="1"/>
      <c r="AB36" s="41"/>
      <c r="AC36" s="47"/>
    </row>
    <row r="37" spans="1:29" ht="15.75" hidden="1" customHeight="1" thickBot="1" x14ac:dyDescent="0.3">
      <c r="A37" s="147">
        <v>2</v>
      </c>
      <c r="B37" s="102" t="s">
        <v>40</v>
      </c>
      <c r="C37" s="29" t="s">
        <v>28</v>
      </c>
      <c r="D37" s="145" t="s">
        <v>61</v>
      </c>
      <c r="E37" s="29" t="s">
        <v>11</v>
      </c>
      <c r="F37" s="28" t="s">
        <v>62</v>
      </c>
      <c r="G37" s="146">
        <v>89650.86</v>
      </c>
      <c r="K37" s="552"/>
      <c r="L37" s="514"/>
      <c r="M37" s="550"/>
      <c r="N37" s="29" t="s">
        <v>28</v>
      </c>
      <c r="O37" s="489"/>
      <c r="P37" s="145"/>
      <c r="Q37" s="1"/>
      <c r="R37" s="41"/>
      <c r="S37" s="13"/>
      <c r="V37" s="554"/>
      <c r="W37" s="385"/>
      <c r="X37" s="380"/>
      <c r="Y37" s="378"/>
      <c r="Z37" s="394"/>
      <c r="AA37" s="38"/>
      <c r="AB37" s="35"/>
      <c r="AC37" s="105"/>
    </row>
    <row r="38" spans="1:29" ht="15.75" customHeight="1" thickBot="1" x14ac:dyDescent="0.3">
      <c r="A38" s="536" t="s">
        <v>29</v>
      </c>
      <c r="B38" s="537"/>
      <c r="C38" s="537"/>
      <c r="D38" s="537"/>
      <c r="E38" s="537"/>
      <c r="F38" s="538"/>
      <c r="G38" s="156" t="e">
        <f>G35+G37+#REF!</f>
        <v>#REF!</v>
      </c>
      <c r="K38" s="539" t="s">
        <v>47</v>
      </c>
      <c r="L38" s="540"/>
      <c r="M38" s="540"/>
      <c r="N38" s="540"/>
      <c r="O38" s="540"/>
      <c r="P38" s="540"/>
      <c r="Q38" s="540"/>
      <c r="R38" s="541"/>
      <c r="S38" s="249" t="e">
        <f>S35+S37+#REF!</f>
        <v>#REF!</v>
      </c>
      <c r="V38" s="536" t="s">
        <v>47</v>
      </c>
      <c r="W38" s="540"/>
      <c r="X38" s="540"/>
      <c r="Y38" s="540"/>
      <c r="Z38" s="540"/>
      <c r="AA38" s="537"/>
      <c r="AB38" s="541"/>
      <c r="AC38" s="249">
        <f>AC35+AC37+AC33+AC36+AC34</f>
        <v>0</v>
      </c>
    </row>
    <row r="39" spans="1:29" ht="15.75" customHeight="1" thickBot="1" x14ac:dyDescent="0.3">
      <c r="A39" s="242"/>
      <c r="B39" s="243"/>
      <c r="C39" s="243"/>
      <c r="D39" s="243"/>
      <c r="E39" s="243"/>
      <c r="F39" s="243"/>
      <c r="G39" s="156"/>
      <c r="K39" s="240"/>
      <c r="L39" s="241"/>
      <c r="M39" s="241"/>
      <c r="N39" s="241"/>
      <c r="O39" s="241"/>
      <c r="P39" s="241"/>
      <c r="Q39" s="241"/>
      <c r="R39" s="241"/>
      <c r="S39" s="212"/>
      <c r="V39" s="519">
        <v>1</v>
      </c>
      <c r="W39" s="631" t="s">
        <v>114</v>
      </c>
      <c r="X39" s="325" t="s">
        <v>138</v>
      </c>
      <c r="Y39" s="428" t="s">
        <v>147</v>
      </c>
      <c r="Z39" s="433" t="s">
        <v>148</v>
      </c>
      <c r="AA39" s="354" t="s">
        <v>11</v>
      </c>
      <c r="AB39" s="35" t="s">
        <v>211</v>
      </c>
      <c r="AC39" s="117">
        <v>7776.07</v>
      </c>
    </row>
    <row r="40" spans="1:29" ht="15.75" customHeight="1" thickBot="1" x14ac:dyDescent="0.3">
      <c r="A40" s="332"/>
      <c r="B40" s="333"/>
      <c r="C40" s="333"/>
      <c r="D40" s="333"/>
      <c r="E40" s="333"/>
      <c r="F40" s="333"/>
      <c r="G40" s="156"/>
      <c r="K40" s="334"/>
      <c r="L40" s="335"/>
      <c r="M40" s="335"/>
      <c r="N40" s="335"/>
      <c r="O40" s="335"/>
      <c r="P40" s="335"/>
      <c r="Q40" s="335"/>
      <c r="R40" s="335"/>
      <c r="S40" s="212"/>
      <c r="V40" s="520"/>
      <c r="W40" s="632"/>
      <c r="X40" s="326" t="s">
        <v>146</v>
      </c>
      <c r="Y40" s="430"/>
      <c r="Z40" s="434"/>
      <c r="AA40" s="244"/>
      <c r="AB40" s="35"/>
      <c r="AC40" s="117"/>
    </row>
    <row r="41" spans="1:29" ht="15.75" hidden="1" customHeight="1" thickBot="1" x14ac:dyDescent="0.3">
      <c r="A41" s="242"/>
      <c r="B41" s="243"/>
      <c r="C41" s="243"/>
      <c r="D41" s="243"/>
      <c r="E41" s="243"/>
      <c r="F41" s="243"/>
      <c r="G41" s="156"/>
      <c r="K41" s="240"/>
      <c r="L41" s="241"/>
      <c r="M41" s="241"/>
      <c r="N41" s="241"/>
      <c r="O41" s="241"/>
      <c r="P41" s="241"/>
      <c r="Q41" s="241"/>
      <c r="R41" s="241"/>
      <c r="S41" s="212"/>
      <c r="V41" s="521"/>
      <c r="W41" s="633"/>
      <c r="X41" s="9"/>
      <c r="Y41" s="417"/>
      <c r="Z41" s="432"/>
      <c r="AA41" s="443"/>
      <c r="AB41" s="42"/>
      <c r="AC41" s="275"/>
    </row>
    <row r="42" spans="1:29" ht="15.75" customHeight="1" thickBot="1" x14ac:dyDescent="0.3">
      <c r="A42" s="242"/>
      <c r="B42" s="243"/>
      <c r="C42" s="243"/>
      <c r="D42" s="243"/>
      <c r="E42" s="243"/>
      <c r="F42" s="243"/>
      <c r="G42" s="156"/>
      <c r="K42" s="240"/>
      <c r="L42" s="241"/>
      <c r="M42" s="241"/>
      <c r="N42" s="241"/>
      <c r="O42" s="241"/>
      <c r="P42" s="241"/>
      <c r="Q42" s="241"/>
      <c r="R42" s="241"/>
      <c r="S42" s="212"/>
      <c r="V42" s="366">
        <v>2</v>
      </c>
      <c r="W42" s="634" t="s">
        <v>114</v>
      </c>
      <c r="X42" s="86" t="s">
        <v>135</v>
      </c>
      <c r="Y42" s="26" t="s">
        <v>152</v>
      </c>
      <c r="Z42" s="26" t="s">
        <v>188</v>
      </c>
      <c r="AA42" s="381" t="s">
        <v>11</v>
      </c>
      <c r="AB42" s="52" t="s">
        <v>189</v>
      </c>
      <c r="AC42" s="283">
        <v>56823.7</v>
      </c>
    </row>
    <row r="43" spans="1:29" ht="15.75" customHeight="1" thickBot="1" x14ac:dyDescent="0.3">
      <c r="A43" s="413"/>
      <c r="B43" s="414"/>
      <c r="C43" s="414"/>
      <c r="D43" s="414"/>
      <c r="E43" s="414"/>
      <c r="F43" s="414"/>
      <c r="G43" s="156"/>
      <c r="K43" s="415"/>
      <c r="L43" s="416"/>
      <c r="M43" s="416"/>
      <c r="N43" s="416"/>
      <c r="O43" s="416"/>
      <c r="P43" s="416"/>
      <c r="Q43" s="416"/>
      <c r="R43" s="416"/>
      <c r="S43" s="212"/>
      <c r="V43" s="422"/>
      <c r="W43" s="635"/>
      <c r="X43" s="54" t="s">
        <v>190</v>
      </c>
      <c r="Y43" s="9"/>
      <c r="Z43" s="9"/>
      <c r="AA43" s="244" t="s">
        <v>11</v>
      </c>
      <c r="AB43" s="41" t="s">
        <v>191</v>
      </c>
      <c r="AC43" s="99">
        <v>8026.98</v>
      </c>
    </row>
    <row r="44" spans="1:29" ht="15.75" customHeight="1" thickBot="1" x14ac:dyDescent="0.3">
      <c r="A44" s="242"/>
      <c r="B44" s="243"/>
      <c r="C44" s="243"/>
      <c r="D44" s="243"/>
      <c r="E44" s="243"/>
      <c r="F44" s="243"/>
      <c r="G44" s="156"/>
      <c r="K44" s="240"/>
      <c r="L44" s="241"/>
      <c r="M44" s="241"/>
      <c r="N44" s="241"/>
      <c r="O44" s="241"/>
      <c r="P44" s="241"/>
      <c r="Q44" s="241"/>
      <c r="R44" s="241"/>
      <c r="S44" s="212"/>
      <c r="V44" s="338"/>
      <c r="W44" s="636"/>
      <c r="X44" s="9"/>
      <c r="Y44" s="9"/>
      <c r="Z44" s="9"/>
      <c r="AA44" s="340" t="s">
        <v>11</v>
      </c>
      <c r="AB44" s="42" t="s">
        <v>192</v>
      </c>
      <c r="AC44" s="275">
        <v>6784.59</v>
      </c>
    </row>
    <row r="45" spans="1:29" ht="15.75" customHeight="1" thickBot="1" x14ac:dyDescent="0.3">
      <c r="A45" s="242"/>
      <c r="B45" s="243"/>
      <c r="C45" s="243"/>
      <c r="D45" s="243"/>
      <c r="E45" s="243"/>
      <c r="F45" s="243"/>
      <c r="G45" s="156"/>
      <c r="K45" s="240"/>
      <c r="L45" s="241"/>
      <c r="M45" s="241"/>
      <c r="N45" s="241"/>
      <c r="O45" s="241"/>
      <c r="P45" s="241"/>
      <c r="Q45" s="241"/>
      <c r="R45" s="241"/>
      <c r="S45" s="212"/>
      <c r="V45" s="525">
        <v>3</v>
      </c>
      <c r="W45" s="528" t="s">
        <v>114</v>
      </c>
      <c r="X45" s="325" t="s">
        <v>138</v>
      </c>
      <c r="Y45" s="454" t="s">
        <v>129</v>
      </c>
      <c r="Z45" s="25" t="s">
        <v>193</v>
      </c>
      <c r="AA45" s="515" t="s">
        <v>11</v>
      </c>
      <c r="AB45" s="344" t="s">
        <v>194</v>
      </c>
      <c r="AC45" s="328">
        <v>721102.19</v>
      </c>
    </row>
    <row r="46" spans="1:29" ht="15.75" customHeight="1" thickBot="1" x14ac:dyDescent="0.3">
      <c r="A46" s="374"/>
      <c r="B46" s="375"/>
      <c r="C46" s="375"/>
      <c r="D46" s="375"/>
      <c r="E46" s="375"/>
      <c r="F46" s="375"/>
      <c r="G46" s="156"/>
      <c r="K46" s="376"/>
      <c r="L46" s="377"/>
      <c r="M46" s="377"/>
      <c r="N46" s="377"/>
      <c r="O46" s="377"/>
      <c r="P46" s="377"/>
      <c r="Q46" s="377"/>
      <c r="R46" s="377"/>
      <c r="S46" s="212"/>
      <c r="V46" s="526"/>
      <c r="W46" s="529"/>
      <c r="X46" s="326" t="s">
        <v>195</v>
      </c>
      <c r="Y46" s="73"/>
      <c r="Z46" s="368"/>
      <c r="AA46" s="485"/>
      <c r="AB46" s="270"/>
      <c r="AC46" s="270"/>
    </row>
    <row r="47" spans="1:29" ht="15.75" hidden="1" customHeight="1" thickBot="1" x14ac:dyDescent="0.3">
      <c r="A47" s="242"/>
      <c r="B47" s="243"/>
      <c r="C47" s="243"/>
      <c r="D47" s="243"/>
      <c r="E47" s="243"/>
      <c r="F47" s="243"/>
      <c r="G47" s="156"/>
      <c r="K47" s="240"/>
      <c r="L47" s="241"/>
      <c r="M47" s="241"/>
      <c r="N47" s="241"/>
      <c r="O47" s="241"/>
      <c r="P47" s="241"/>
      <c r="Q47" s="241"/>
      <c r="R47" s="241"/>
      <c r="S47" s="212"/>
      <c r="V47" s="527"/>
      <c r="W47" s="530"/>
      <c r="X47" s="326"/>
      <c r="Y47" s="437"/>
      <c r="Z47" s="436"/>
      <c r="AA47" s="455"/>
      <c r="AB47" s="265"/>
      <c r="AC47" s="164"/>
    </row>
    <row r="48" spans="1:29" ht="15.75" customHeight="1" thickBot="1" x14ac:dyDescent="0.3">
      <c r="A48" s="242"/>
      <c r="B48" s="243"/>
      <c r="C48" s="243"/>
      <c r="D48" s="243"/>
      <c r="E48" s="243"/>
      <c r="F48" s="243"/>
      <c r="G48" s="156"/>
      <c r="K48" s="240"/>
      <c r="L48" s="241"/>
      <c r="M48" s="241"/>
      <c r="N48" s="241"/>
      <c r="O48" s="241"/>
      <c r="P48" s="241"/>
      <c r="Q48" s="241"/>
      <c r="R48" s="241"/>
      <c r="S48" s="212"/>
      <c r="V48" s="525">
        <v>4</v>
      </c>
      <c r="W48" s="499" t="s">
        <v>114</v>
      </c>
      <c r="X48" s="169" t="s">
        <v>138</v>
      </c>
      <c r="Y48" s="26" t="s">
        <v>196</v>
      </c>
      <c r="Z48" s="26" t="s">
        <v>197</v>
      </c>
      <c r="AA48" s="491" t="s">
        <v>11</v>
      </c>
      <c r="AB48" s="324" t="s">
        <v>198</v>
      </c>
      <c r="AC48" s="187">
        <v>46067.89</v>
      </c>
    </row>
    <row r="49" spans="1:32" ht="15.75" customHeight="1" thickBot="1" x14ac:dyDescent="0.3">
      <c r="A49" s="311"/>
      <c r="B49" s="312"/>
      <c r="C49" s="312"/>
      <c r="D49" s="312"/>
      <c r="E49" s="312"/>
      <c r="F49" s="312"/>
      <c r="G49" s="156"/>
      <c r="K49" s="307"/>
      <c r="L49" s="308"/>
      <c r="M49" s="308"/>
      <c r="N49" s="308"/>
      <c r="O49" s="308"/>
      <c r="P49" s="308"/>
      <c r="Q49" s="308"/>
      <c r="R49" s="308"/>
      <c r="S49" s="212"/>
      <c r="V49" s="526"/>
      <c r="W49" s="531"/>
      <c r="X49" s="198" t="s">
        <v>195</v>
      </c>
      <c r="Y49" s="39"/>
      <c r="Z49" s="39"/>
      <c r="AA49" s="496"/>
      <c r="AB49" s="39"/>
      <c r="AC49" s="39"/>
    </row>
    <row r="50" spans="1:32" ht="15.75" hidden="1" customHeight="1" thickBot="1" x14ac:dyDescent="0.3">
      <c r="A50" s="311"/>
      <c r="B50" s="312"/>
      <c r="C50" s="312"/>
      <c r="D50" s="312"/>
      <c r="E50" s="312"/>
      <c r="F50" s="312"/>
      <c r="G50" s="156"/>
      <c r="K50" s="307"/>
      <c r="L50" s="308"/>
      <c r="M50" s="308"/>
      <c r="N50" s="308"/>
      <c r="O50" s="308"/>
      <c r="P50" s="308"/>
      <c r="Q50" s="308"/>
      <c r="R50" s="308"/>
      <c r="S50" s="212"/>
      <c r="V50" s="526"/>
      <c r="W50" s="531"/>
      <c r="X50" s="343"/>
      <c r="Y50" s="417"/>
      <c r="Z50" s="331"/>
      <c r="AA50" s="314"/>
      <c r="AB50" s="137"/>
      <c r="AC50" s="235"/>
    </row>
    <row r="51" spans="1:32" ht="15.75" customHeight="1" x14ac:dyDescent="0.25">
      <c r="A51" s="158">
        <v>1</v>
      </c>
      <c r="B51" s="159" t="s">
        <v>40</v>
      </c>
      <c r="C51" s="94" t="s">
        <v>63</v>
      </c>
      <c r="D51" s="94" t="s">
        <v>64</v>
      </c>
      <c r="E51" s="94" t="s">
        <v>11</v>
      </c>
      <c r="F51" s="103" t="s">
        <v>66</v>
      </c>
      <c r="G51" s="76">
        <v>291641.86</v>
      </c>
      <c r="K51" s="606">
        <v>1</v>
      </c>
      <c r="L51" s="559" t="s">
        <v>114</v>
      </c>
      <c r="M51" s="208"/>
      <c r="N51" s="94"/>
      <c r="O51" s="94"/>
      <c r="P51" s="94"/>
      <c r="Q51" s="94"/>
      <c r="R51" s="94"/>
      <c r="S51" s="214"/>
      <c r="V51" s="595">
        <v>5</v>
      </c>
      <c r="W51" s="499" t="s">
        <v>114</v>
      </c>
      <c r="X51" s="48" t="s">
        <v>138</v>
      </c>
      <c r="Y51" s="327" t="s">
        <v>199</v>
      </c>
      <c r="Z51" s="327" t="s">
        <v>200</v>
      </c>
      <c r="AA51" s="616" t="s">
        <v>11</v>
      </c>
      <c r="AB51" s="344" t="s">
        <v>201</v>
      </c>
      <c r="AC51" s="328">
        <v>65854.66</v>
      </c>
    </row>
    <row r="52" spans="1:32" ht="15.75" customHeight="1" thickBot="1" x14ac:dyDescent="0.3">
      <c r="A52" s="160"/>
      <c r="B52" s="1" t="s">
        <v>65</v>
      </c>
      <c r="C52" s="1"/>
      <c r="D52" s="1"/>
      <c r="E52" s="1" t="s">
        <v>11</v>
      </c>
      <c r="F52" s="104" t="s">
        <v>67</v>
      </c>
      <c r="G52" s="13">
        <v>144718.13</v>
      </c>
      <c r="K52" s="607"/>
      <c r="L52" s="500"/>
      <c r="M52" s="1"/>
      <c r="N52" s="1"/>
      <c r="O52" s="1"/>
      <c r="P52" s="1"/>
      <c r="Q52" s="1"/>
      <c r="R52" s="1"/>
      <c r="S52" s="215"/>
      <c r="V52" s="596"/>
      <c r="W52" s="619"/>
      <c r="X52" s="49" t="s">
        <v>202</v>
      </c>
      <c r="Y52" s="270"/>
      <c r="Z52" s="270"/>
      <c r="AA52" s="513"/>
      <c r="AB52" s="270"/>
      <c r="AC52" s="270"/>
    </row>
    <row r="53" spans="1:32" ht="15.75" customHeight="1" x14ac:dyDescent="0.25">
      <c r="A53" s="160"/>
      <c r="B53" s="148"/>
      <c r="C53" s="1"/>
      <c r="D53" s="1"/>
      <c r="E53" s="1" t="s">
        <v>11</v>
      </c>
      <c r="F53" s="104" t="s">
        <v>68</v>
      </c>
      <c r="G53" s="13">
        <v>135571.5</v>
      </c>
      <c r="K53" s="607"/>
      <c r="L53" s="500"/>
      <c r="M53" s="148"/>
      <c r="N53" s="1"/>
      <c r="O53" s="1"/>
      <c r="P53" s="1"/>
      <c r="Q53" s="1"/>
      <c r="R53" s="104"/>
      <c r="S53" s="13"/>
      <c r="V53" s="516">
        <v>6</v>
      </c>
      <c r="W53" s="504" t="s">
        <v>114</v>
      </c>
      <c r="X53" s="169" t="s">
        <v>138</v>
      </c>
      <c r="Y53" s="26" t="s">
        <v>156</v>
      </c>
      <c r="Z53" s="26" t="s">
        <v>162</v>
      </c>
      <c r="AA53" s="244" t="s">
        <v>11</v>
      </c>
      <c r="AB53" s="104" t="s">
        <v>209</v>
      </c>
      <c r="AC53" s="110">
        <v>3373.2</v>
      </c>
    </row>
    <row r="54" spans="1:32" ht="18" customHeight="1" thickBot="1" x14ac:dyDescent="0.3">
      <c r="A54" s="160"/>
      <c r="B54" s="148"/>
      <c r="C54" s="1"/>
      <c r="D54" s="1"/>
      <c r="E54" s="1"/>
      <c r="F54" s="104"/>
      <c r="G54" s="13"/>
      <c r="K54" s="607"/>
      <c r="L54" s="500"/>
      <c r="M54" s="148"/>
      <c r="N54" s="1"/>
      <c r="O54" s="1"/>
      <c r="P54" s="1"/>
      <c r="Q54" s="1"/>
      <c r="R54" s="104"/>
      <c r="S54" s="13"/>
      <c r="V54" s="517"/>
      <c r="W54" s="505"/>
      <c r="X54" s="198" t="s">
        <v>161</v>
      </c>
      <c r="Y54" s="9"/>
      <c r="Z54" s="9"/>
      <c r="AA54" s="340" t="s">
        <v>11</v>
      </c>
      <c r="AB54" s="42" t="s">
        <v>210</v>
      </c>
      <c r="AC54" s="235">
        <v>8709.19</v>
      </c>
    </row>
    <row r="55" spans="1:32" ht="15.75" customHeight="1" thickBot="1" x14ac:dyDescent="0.3">
      <c r="A55" s="160"/>
      <c r="B55" s="148"/>
      <c r="C55" s="1"/>
      <c r="D55" s="1"/>
      <c r="E55" s="1"/>
      <c r="F55" s="104"/>
      <c r="G55" s="13"/>
      <c r="K55" s="607"/>
      <c r="L55" s="500"/>
      <c r="M55" s="148"/>
      <c r="N55" s="1"/>
      <c r="O55" s="1"/>
      <c r="P55" s="1"/>
      <c r="Q55" s="1"/>
      <c r="R55" s="104"/>
      <c r="S55" s="13"/>
      <c r="V55" s="518"/>
      <c r="W55" s="618"/>
      <c r="X55" s="481"/>
      <c r="Y55" s="412"/>
      <c r="Z55" s="378"/>
      <c r="AA55" s="244" t="s">
        <v>11</v>
      </c>
      <c r="AB55" s="41" t="s">
        <v>227</v>
      </c>
      <c r="AC55" s="110">
        <v>49431.7</v>
      </c>
    </row>
    <row r="56" spans="1:32" ht="15.75" customHeight="1" x14ac:dyDescent="0.25">
      <c r="A56" s="147"/>
      <c r="B56" s="96"/>
      <c r="C56" s="7"/>
      <c r="D56" s="7"/>
      <c r="E56" s="7"/>
      <c r="F56" s="137"/>
      <c r="G56" s="151"/>
      <c r="K56" s="607"/>
      <c r="L56" s="500"/>
      <c r="M56" s="96"/>
      <c r="N56" s="7"/>
      <c r="O56" s="7"/>
      <c r="P56" s="7"/>
      <c r="Q56" s="7"/>
      <c r="R56" s="137"/>
      <c r="S56" s="151"/>
      <c r="V56" s="588">
        <v>7</v>
      </c>
      <c r="W56" s="529" t="s">
        <v>114</v>
      </c>
      <c r="X56" s="48" t="s">
        <v>138</v>
      </c>
      <c r="Y56" s="497" t="s">
        <v>154</v>
      </c>
      <c r="Z56" s="327" t="s">
        <v>203</v>
      </c>
      <c r="AA56" s="616" t="s">
        <v>11</v>
      </c>
      <c r="AB56" s="456" t="s">
        <v>204</v>
      </c>
      <c r="AC56" s="341">
        <v>25000</v>
      </c>
    </row>
    <row r="57" spans="1:32" ht="15.75" customHeight="1" thickBot="1" x14ac:dyDescent="0.3">
      <c r="A57" s="147"/>
      <c r="B57" s="96"/>
      <c r="C57" s="7"/>
      <c r="D57" s="7"/>
      <c r="E57" s="7"/>
      <c r="F57" s="137"/>
      <c r="G57" s="151"/>
      <c r="K57" s="607"/>
      <c r="L57" s="500"/>
      <c r="M57" s="96"/>
      <c r="N57" s="7"/>
      <c r="O57" s="7"/>
      <c r="P57" s="7"/>
      <c r="Q57" s="7"/>
      <c r="R57" s="137"/>
      <c r="S57" s="151"/>
      <c r="V57" s="588"/>
      <c r="W57" s="621"/>
      <c r="X57" s="44" t="s">
        <v>205</v>
      </c>
      <c r="Y57" s="484"/>
      <c r="Z57" s="272"/>
      <c r="AA57" s="511"/>
      <c r="AB57" s="272"/>
      <c r="AC57" s="272"/>
    </row>
    <row r="58" spans="1:32" ht="15.75" customHeight="1" x14ac:dyDescent="0.25">
      <c r="A58" s="147"/>
      <c r="B58" s="96"/>
      <c r="C58" s="7"/>
      <c r="D58" s="7"/>
      <c r="E58" s="7"/>
      <c r="F58" s="137"/>
      <c r="G58" s="151"/>
      <c r="K58" s="607"/>
      <c r="L58" s="500"/>
      <c r="M58" s="96"/>
      <c r="N58" s="7"/>
      <c r="O58" s="7"/>
      <c r="P58" s="7"/>
      <c r="Q58" s="7"/>
      <c r="R58" s="137"/>
      <c r="S58" s="151"/>
      <c r="V58" s="604">
        <v>8</v>
      </c>
      <c r="W58" s="504" t="s">
        <v>114</v>
      </c>
      <c r="X58" s="118" t="s">
        <v>138</v>
      </c>
      <c r="Y58" s="26" t="s">
        <v>153</v>
      </c>
      <c r="Z58" s="26" t="s">
        <v>206</v>
      </c>
      <c r="AA58" s="491" t="s">
        <v>11</v>
      </c>
      <c r="AB58" s="310" t="s">
        <v>207</v>
      </c>
      <c r="AC58" s="113">
        <v>23577.55</v>
      </c>
      <c r="AF58" s="91"/>
    </row>
    <row r="59" spans="1:32" ht="15.75" customHeight="1" thickBot="1" x14ac:dyDescent="0.3">
      <c r="A59" s="147"/>
      <c r="B59" s="96"/>
      <c r="C59" s="7"/>
      <c r="D59" s="7"/>
      <c r="E59" s="7"/>
      <c r="F59" s="137"/>
      <c r="G59" s="151"/>
      <c r="K59" s="607"/>
      <c r="L59" s="500"/>
      <c r="M59" s="96"/>
      <c r="N59" s="7"/>
      <c r="O59" s="7"/>
      <c r="P59" s="7"/>
      <c r="Q59" s="7"/>
      <c r="R59" s="137"/>
      <c r="S59" s="151"/>
      <c r="V59" s="605"/>
      <c r="W59" s="506"/>
      <c r="X59" s="274" t="s">
        <v>208</v>
      </c>
      <c r="Y59" s="9"/>
      <c r="Z59" s="9"/>
      <c r="AA59" s="487"/>
      <c r="AB59" s="278"/>
      <c r="AC59" s="9"/>
    </row>
    <row r="60" spans="1:32" ht="15.75" hidden="1" customHeight="1" x14ac:dyDescent="0.25">
      <c r="A60" s="147"/>
      <c r="B60" s="96"/>
      <c r="C60" s="7"/>
      <c r="D60" s="7"/>
      <c r="E60" s="7"/>
      <c r="F60" s="137"/>
      <c r="G60" s="151"/>
      <c r="K60" s="607"/>
      <c r="L60" s="500"/>
      <c r="M60" s="96"/>
      <c r="N60" s="7"/>
      <c r="O60" s="7"/>
      <c r="P60" s="7"/>
      <c r="Q60" s="7"/>
      <c r="R60" s="137"/>
      <c r="S60" s="151"/>
      <c r="V60" s="561">
        <v>10</v>
      </c>
      <c r="W60" s="499" t="s">
        <v>114</v>
      </c>
      <c r="X60" s="284"/>
      <c r="Y60" s="624"/>
      <c r="Z60" s="486"/>
      <c r="AA60" s="257"/>
      <c r="AB60" s="52"/>
      <c r="AC60" s="50"/>
    </row>
    <row r="61" spans="1:32" ht="15.75" hidden="1" customHeight="1" thickBot="1" x14ac:dyDescent="0.3">
      <c r="A61" s="147"/>
      <c r="B61" s="96"/>
      <c r="C61" s="7"/>
      <c r="D61" s="7"/>
      <c r="E61" s="7"/>
      <c r="F61" s="137"/>
      <c r="G61" s="151"/>
      <c r="K61" s="607"/>
      <c r="L61" s="500"/>
      <c r="M61" s="96"/>
      <c r="N61" s="7"/>
      <c r="O61" s="7"/>
      <c r="P61" s="7"/>
      <c r="Q61" s="7"/>
      <c r="R61" s="137"/>
      <c r="S61" s="151"/>
      <c r="V61" s="562"/>
      <c r="W61" s="620"/>
      <c r="X61" s="622"/>
      <c r="Y61" s="625"/>
      <c r="Z61" s="489"/>
      <c r="AA61" s="258"/>
      <c r="AB61" s="41"/>
      <c r="AC61" s="47"/>
    </row>
    <row r="62" spans="1:32" ht="15.75" hidden="1" customHeight="1" thickBot="1" x14ac:dyDescent="0.3">
      <c r="A62" s="147"/>
      <c r="B62" s="96"/>
      <c r="C62" s="7"/>
      <c r="D62" s="7"/>
      <c r="E62" s="7"/>
      <c r="F62" s="137"/>
      <c r="G62" s="151"/>
      <c r="K62" s="607"/>
      <c r="L62" s="500"/>
      <c r="M62" s="96"/>
      <c r="N62" s="7"/>
      <c r="O62" s="7"/>
      <c r="P62" s="7"/>
      <c r="Q62" s="7"/>
      <c r="R62" s="137"/>
      <c r="S62" s="151"/>
      <c r="V62" s="563"/>
      <c r="W62" s="279"/>
      <c r="X62" s="623"/>
      <c r="Y62" s="626"/>
      <c r="Z62" s="483"/>
      <c r="AA62" s="280"/>
      <c r="AB62" s="35"/>
      <c r="AC62" s="105"/>
    </row>
    <row r="63" spans="1:32" ht="15.75" hidden="1" customHeight="1" x14ac:dyDescent="0.25">
      <c r="A63" s="147"/>
      <c r="B63" s="96"/>
      <c r="C63" s="7"/>
      <c r="D63" s="7"/>
      <c r="E63" s="7"/>
      <c r="F63" s="137"/>
      <c r="G63" s="151"/>
      <c r="K63" s="607"/>
      <c r="L63" s="500"/>
      <c r="M63" s="96"/>
      <c r="N63" s="7"/>
      <c r="O63" s="7"/>
      <c r="P63" s="7"/>
      <c r="Q63" s="7"/>
      <c r="R63" s="137"/>
      <c r="S63" s="151"/>
      <c r="V63" s="561">
        <v>11</v>
      </c>
      <c r="W63" s="499" t="s">
        <v>114</v>
      </c>
      <c r="X63" s="126"/>
      <c r="Y63" s="407"/>
      <c r="Z63" s="486"/>
      <c r="AA63" s="486"/>
      <c r="AB63" s="495"/>
      <c r="AC63" s="617"/>
    </row>
    <row r="64" spans="1:32" ht="15.75" hidden="1" customHeight="1" thickBot="1" x14ac:dyDescent="0.3">
      <c r="A64" s="147"/>
      <c r="B64" s="96"/>
      <c r="C64" s="7"/>
      <c r="D64" s="7"/>
      <c r="E64" s="7"/>
      <c r="F64" s="137"/>
      <c r="G64" s="151"/>
      <c r="K64" s="607"/>
      <c r="L64" s="500"/>
      <c r="M64" s="96"/>
      <c r="N64" s="7"/>
      <c r="O64" s="7"/>
      <c r="P64" s="7"/>
      <c r="Q64" s="7"/>
      <c r="R64" s="137"/>
      <c r="S64" s="151"/>
      <c r="V64" s="563"/>
      <c r="W64" s="619"/>
      <c r="X64" s="285"/>
      <c r="Y64" s="412"/>
      <c r="Z64" s="483"/>
      <c r="AA64" s="483"/>
      <c r="AB64" s="482"/>
      <c r="AC64" s="490"/>
    </row>
    <row r="65" spans="1:29" ht="15.75" hidden="1" customHeight="1" x14ac:dyDescent="0.25">
      <c r="A65" s="147"/>
      <c r="B65" s="96"/>
      <c r="C65" s="7"/>
      <c r="D65" s="7"/>
      <c r="E65" s="7"/>
      <c r="F65" s="137"/>
      <c r="G65" s="151"/>
      <c r="K65" s="607"/>
      <c r="L65" s="500"/>
      <c r="M65" s="96"/>
      <c r="N65" s="7"/>
      <c r="O65" s="7"/>
      <c r="P65" s="7"/>
      <c r="Q65" s="7"/>
      <c r="R65" s="137"/>
      <c r="S65" s="151"/>
      <c r="V65" s="261">
        <v>12</v>
      </c>
      <c r="W65" s="505" t="s">
        <v>114</v>
      </c>
      <c r="X65" s="126"/>
      <c r="Y65" s="407"/>
      <c r="Z65" s="26"/>
      <c r="AA65" s="257"/>
      <c r="AB65" s="52"/>
      <c r="AC65" s="283"/>
    </row>
    <row r="66" spans="1:29" ht="15.75" hidden="1" customHeight="1" thickBot="1" x14ac:dyDescent="0.3">
      <c r="A66" s="147"/>
      <c r="B66" s="96"/>
      <c r="C66" s="7"/>
      <c r="D66" s="7"/>
      <c r="E66" s="7"/>
      <c r="F66" s="137"/>
      <c r="G66" s="151"/>
      <c r="K66" s="607"/>
      <c r="L66" s="500"/>
      <c r="M66" s="96"/>
      <c r="N66" s="7"/>
      <c r="O66" s="7"/>
      <c r="P66" s="7"/>
      <c r="Q66" s="7"/>
      <c r="R66" s="137"/>
      <c r="S66" s="151"/>
      <c r="V66" s="379"/>
      <c r="W66" s="599"/>
      <c r="X66" s="268"/>
      <c r="Y66" s="417"/>
      <c r="Z66" s="8"/>
      <c r="AA66" s="282"/>
      <c r="AB66" s="42"/>
      <c r="AC66" s="275"/>
    </row>
    <row r="67" spans="1:29" ht="15.75" customHeight="1" x14ac:dyDescent="0.25">
      <c r="A67" s="147"/>
      <c r="B67" s="96"/>
      <c r="C67" s="7"/>
      <c r="D67" s="7"/>
      <c r="E67" s="7"/>
      <c r="F67" s="137"/>
      <c r="G67" s="151"/>
      <c r="K67" s="607"/>
      <c r="L67" s="500"/>
      <c r="M67" s="96"/>
      <c r="N67" s="7"/>
      <c r="O67" s="7"/>
      <c r="P67" s="7"/>
      <c r="Q67" s="7"/>
      <c r="R67" s="137"/>
      <c r="S67" s="151"/>
      <c r="V67" s="440">
        <v>9</v>
      </c>
      <c r="W67" s="504" t="s">
        <v>114</v>
      </c>
      <c r="X67" s="327" t="s">
        <v>138</v>
      </c>
      <c r="Y67" s="327" t="s">
        <v>33</v>
      </c>
      <c r="Z67" s="34" t="s">
        <v>215</v>
      </c>
      <c r="AA67" s="94" t="s">
        <v>151</v>
      </c>
      <c r="AB67" s="52" t="s">
        <v>217</v>
      </c>
      <c r="AC67" s="50">
        <v>149653.29</v>
      </c>
    </row>
    <row r="68" spans="1:29" ht="15.75" customHeight="1" x14ac:dyDescent="0.25">
      <c r="A68" s="147"/>
      <c r="B68" s="96"/>
      <c r="C68" s="7"/>
      <c r="D68" s="7"/>
      <c r="E68" s="7"/>
      <c r="F68" s="137"/>
      <c r="G68" s="151"/>
      <c r="K68" s="607"/>
      <c r="L68" s="500"/>
      <c r="M68" s="96"/>
      <c r="N68" s="7"/>
      <c r="O68" s="7"/>
      <c r="P68" s="7"/>
      <c r="Q68" s="7"/>
      <c r="R68" s="137"/>
      <c r="S68" s="151"/>
      <c r="V68" s="379"/>
      <c r="W68" s="505"/>
      <c r="X68" s="272" t="s">
        <v>216</v>
      </c>
      <c r="Y68" s="272"/>
      <c r="Z68" s="14"/>
      <c r="AA68" s="1" t="s">
        <v>151</v>
      </c>
      <c r="AB68" s="41" t="s">
        <v>218</v>
      </c>
      <c r="AC68" s="47">
        <v>30980.82</v>
      </c>
    </row>
    <row r="69" spans="1:29" ht="15.75" customHeight="1" x14ac:dyDescent="0.25">
      <c r="A69" s="147"/>
      <c r="B69" s="96"/>
      <c r="C69" s="7"/>
      <c r="D69" s="7"/>
      <c r="E69" s="7"/>
      <c r="F69" s="137"/>
      <c r="G69" s="151"/>
      <c r="K69" s="607"/>
      <c r="L69" s="500"/>
      <c r="M69" s="96"/>
      <c r="N69" s="7"/>
      <c r="O69" s="7"/>
      <c r="P69" s="7"/>
      <c r="Q69" s="7"/>
      <c r="R69" s="137"/>
      <c r="S69" s="151"/>
      <c r="V69" s="379"/>
      <c r="W69" s="505"/>
      <c r="X69" s="84"/>
      <c r="Y69" s="439"/>
      <c r="Z69" s="8"/>
      <c r="AA69" s="1" t="s">
        <v>151</v>
      </c>
      <c r="AB69" s="41" t="s">
        <v>219</v>
      </c>
      <c r="AC69" s="215">
        <v>41542.67</v>
      </c>
    </row>
    <row r="70" spans="1:29" ht="15.75" customHeight="1" x14ac:dyDescent="0.25">
      <c r="A70" s="147"/>
      <c r="B70" s="96"/>
      <c r="C70" s="7"/>
      <c r="D70" s="7"/>
      <c r="E70" s="7"/>
      <c r="F70" s="137"/>
      <c r="G70" s="151"/>
      <c r="K70" s="607"/>
      <c r="L70" s="500"/>
      <c r="M70" s="96"/>
      <c r="N70" s="7"/>
      <c r="O70" s="7"/>
      <c r="P70" s="7"/>
      <c r="Q70" s="7"/>
      <c r="R70" s="137"/>
      <c r="S70" s="151"/>
      <c r="V70" s="379"/>
      <c r="W70" s="505"/>
      <c r="X70" s="84"/>
      <c r="Y70" s="439"/>
      <c r="Z70" s="8"/>
      <c r="AA70" s="1" t="s">
        <v>151</v>
      </c>
      <c r="AB70" s="41" t="s">
        <v>220</v>
      </c>
      <c r="AC70" s="47">
        <v>43286.6</v>
      </c>
    </row>
    <row r="71" spans="1:29" ht="15.75" customHeight="1" x14ac:dyDescent="0.25">
      <c r="A71" s="147"/>
      <c r="B71" s="96"/>
      <c r="C71" s="7"/>
      <c r="D71" s="7"/>
      <c r="E71" s="7"/>
      <c r="F71" s="137"/>
      <c r="G71" s="151"/>
      <c r="K71" s="607"/>
      <c r="L71" s="500"/>
      <c r="M71" s="96"/>
      <c r="N71" s="7"/>
      <c r="O71" s="7"/>
      <c r="P71" s="7"/>
      <c r="Q71" s="7"/>
      <c r="R71" s="137"/>
      <c r="S71" s="151"/>
      <c r="V71" s="379"/>
      <c r="W71" s="505"/>
      <c r="X71" s="84"/>
      <c r="Y71" s="439"/>
      <c r="Z71" s="8"/>
      <c r="AA71" s="1" t="s">
        <v>151</v>
      </c>
      <c r="AB71" s="41" t="s">
        <v>221</v>
      </c>
      <c r="AC71" s="47">
        <v>20441.740000000002</v>
      </c>
    </row>
    <row r="72" spans="1:29" ht="15.75" customHeight="1" thickBot="1" x14ac:dyDescent="0.3">
      <c r="A72" s="147"/>
      <c r="B72" s="96"/>
      <c r="C72" s="7"/>
      <c r="D72" s="7"/>
      <c r="E72" s="7"/>
      <c r="F72" s="137"/>
      <c r="G72" s="151"/>
      <c r="K72" s="607"/>
      <c r="L72" s="500"/>
      <c r="M72" s="96"/>
      <c r="N72" s="7"/>
      <c r="O72" s="7"/>
      <c r="P72" s="7"/>
      <c r="Q72" s="7"/>
      <c r="R72" s="137"/>
      <c r="S72" s="151"/>
      <c r="V72" s="379"/>
      <c r="W72" s="505"/>
      <c r="X72" s="84"/>
      <c r="Y72" s="439"/>
      <c r="Z72" s="8"/>
      <c r="AA72" s="1" t="s">
        <v>151</v>
      </c>
      <c r="AB72" s="35" t="s">
        <v>222</v>
      </c>
      <c r="AC72" s="105">
        <v>13693.42</v>
      </c>
    </row>
    <row r="73" spans="1:29" ht="15.75" hidden="1" customHeight="1" thickBot="1" x14ac:dyDescent="0.3">
      <c r="A73" s="147"/>
      <c r="B73" s="96"/>
      <c r="C73" s="7"/>
      <c r="D73" s="7"/>
      <c r="E73" s="7"/>
      <c r="F73" s="137"/>
      <c r="G73" s="151"/>
      <c r="K73" s="607"/>
      <c r="L73" s="500"/>
      <c r="M73" s="96"/>
      <c r="N73" s="7"/>
      <c r="O73" s="7"/>
      <c r="P73" s="7"/>
      <c r="Q73" s="7"/>
      <c r="R73" s="137"/>
      <c r="S73" s="151"/>
      <c r="V73" s="379"/>
      <c r="W73" s="599"/>
      <c r="X73" s="84"/>
      <c r="Y73" s="475"/>
      <c r="Z73" s="8"/>
      <c r="AA73" s="477"/>
      <c r="AB73" s="42"/>
      <c r="AC73" s="152"/>
    </row>
    <row r="74" spans="1:29" ht="15.75" customHeight="1" x14ac:dyDescent="0.25">
      <c r="A74" s="147"/>
      <c r="B74" s="96"/>
      <c r="C74" s="7"/>
      <c r="D74" s="7"/>
      <c r="E74" s="7"/>
      <c r="F74" s="137"/>
      <c r="G74" s="151"/>
      <c r="K74" s="607"/>
      <c r="L74" s="500"/>
      <c r="M74" s="96"/>
      <c r="N74" s="7"/>
      <c r="O74" s="7"/>
      <c r="P74" s="7"/>
      <c r="Q74" s="7"/>
      <c r="R74" s="137"/>
      <c r="S74" s="151"/>
      <c r="V74" s="473">
        <v>10</v>
      </c>
      <c r="W74" s="504" t="s">
        <v>114</v>
      </c>
      <c r="X74" s="327" t="s">
        <v>172</v>
      </c>
      <c r="Y74" s="327" t="s">
        <v>155</v>
      </c>
      <c r="Z74" s="34" t="s">
        <v>223</v>
      </c>
      <c r="AA74" s="486" t="s">
        <v>11</v>
      </c>
      <c r="AB74" s="495" t="s">
        <v>225</v>
      </c>
      <c r="AC74" s="617">
        <v>11488.86</v>
      </c>
    </row>
    <row r="75" spans="1:29" ht="15.75" customHeight="1" thickBot="1" x14ac:dyDescent="0.3">
      <c r="A75" s="147"/>
      <c r="B75" s="96"/>
      <c r="C75" s="7"/>
      <c r="D75" s="7"/>
      <c r="E75" s="7"/>
      <c r="F75" s="137"/>
      <c r="G75" s="151"/>
      <c r="K75" s="607"/>
      <c r="L75" s="500"/>
      <c r="M75" s="96"/>
      <c r="N75" s="7"/>
      <c r="O75" s="7"/>
      <c r="P75" s="7"/>
      <c r="Q75" s="7"/>
      <c r="R75" s="137"/>
      <c r="S75" s="151"/>
      <c r="V75" s="267"/>
      <c r="W75" s="506"/>
      <c r="X75" s="270" t="s">
        <v>224</v>
      </c>
      <c r="Y75" s="270"/>
      <c r="Z75" s="15"/>
      <c r="AA75" s="483"/>
      <c r="AB75" s="482"/>
      <c r="AC75" s="490"/>
    </row>
    <row r="76" spans="1:29" ht="15.75" hidden="1" customHeight="1" x14ac:dyDescent="0.25">
      <c r="A76" s="147"/>
      <c r="B76" s="96"/>
      <c r="C76" s="7"/>
      <c r="D76" s="7"/>
      <c r="E76" s="7"/>
      <c r="F76" s="137"/>
      <c r="G76" s="151"/>
      <c r="K76" s="607"/>
      <c r="L76" s="500"/>
      <c r="M76" s="96"/>
      <c r="N76" s="7"/>
      <c r="O76" s="7"/>
      <c r="P76" s="7"/>
      <c r="Q76" s="7"/>
      <c r="R76" s="137"/>
      <c r="S76" s="151"/>
      <c r="V76" s="379"/>
      <c r="W76" s="474"/>
      <c r="X76" s="343"/>
      <c r="Y76" s="479"/>
      <c r="Z76" s="272"/>
      <c r="AA76" s="476"/>
      <c r="AB76" s="109"/>
      <c r="AC76" s="478"/>
    </row>
    <row r="77" spans="1:29" ht="15.75" hidden="1" customHeight="1" thickBot="1" x14ac:dyDescent="0.3">
      <c r="A77" s="147"/>
      <c r="B77" s="96"/>
      <c r="C77" s="7"/>
      <c r="D77" s="7"/>
      <c r="E77" s="7"/>
      <c r="F77" s="137"/>
      <c r="G77" s="151"/>
      <c r="K77" s="607"/>
      <c r="L77" s="500"/>
      <c r="M77" s="96"/>
      <c r="N77" s="7"/>
      <c r="O77" s="7"/>
      <c r="P77" s="7"/>
      <c r="Q77" s="7"/>
      <c r="R77" s="137"/>
      <c r="S77" s="151"/>
      <c r="V77" s="267"/>
      <c r="W77" s="472"/>
      <c r="X77" s="326"/>
      <c r="Y77" s="437"/>
      <c r="Z77" s="270"/>
      <c r="AA77" s="480"/>
      <c r="AB77" s="109"/>
      <c r="AC77" s="478"/>
    </row>
    <row r="78" spans="1:29" ht="15.75" customHeight="1" x14ac:dyDescent="0.25">
      <c r="A78" s="147"/>
      <c r="B78" s="96"/>
      <c r="C78" s="7"/>
      <c r="D78" s="7"/>
      <c r="E78" s="7"/>
      <c r="F78" s="137"/>
      <c r="G78" s="151"/>
      <c r="K78" s="607"/>
      <c r="L78" s="500"/>
      <c r="M78" s="96"/>
      <c r="N78" s="7"/>
      <c r="O78" s="7"/>
      <c r="P78" s="7"/>
      <c r="Q78" s="7"/>
      <c r="R78" s="137"/>
      <c r="S78" s="151"/>
      <c r="V78" s="604">
        <v>11</v>
      </c>
      <c r="W78" s="504" t="s">
        <v>114</v>
      </c>
      <c r="X78" s="325" t="s">
        <v>138</v>
      </c>
      <c r="Y78" s="327" t="s">
        <v>134</v>
      </c>
      <c r="Z78" s="327" t="s">
        <v>150</v>
      </c>
      <c r="AA78" s="129" t="s">
        <v>151</v>
      </c>
      <c r="AB78" s="52" t="s">
        <v>212</v>
      </c>
      <c r="AC78" s="50">
        <v>7735.38</v>
      </c>
    </row>
    <row r="79" spans="1:29" ht="15.75" customHeight="1" thickBot="1" x14ac:dyDescent="0.3">
      <c r="A79" s="147"/>
      <c r="B79" s="96"/>
      <c r="C79" s="7"/>
      <c r="D79" s="7"/>
      <c r="E79" s="7"/>
      <c r="F79" s="137"/>
      <c r="G79" s="151"/>
      <c r="K79" s="607"/>
      <c r="L79" s="500"/>
      <c r="M79" s="96"/>
      <c r="N79" s="7"/>
      <c r="O79" s="7"/>
      <c r="P79" s="7"/>
      <c r="Q79" s="7"/>
      <c r="R79" s="137"/>
      <c r="S79" s="151"/>
      <c r="V79" s="640"/>
      <c r="W79" s="598"/>
      <c r="X79" s="326" t="s">
        <v>149</v>
      </c>
      <c r="Y79" s="272"/>
      <c r="Z79" s="272"/>
      <c r="AA79" s="74" t="s">
        <v>151</v>
      </c>
      <c r="AB79" s="41" t="s">
        <v>213</v>
      </c>
      <c r="AC79" s="47">
        <v>10650.74</v>
      </c>
    </row>
    <row r="80" spans="1:29" ht="15.75" customHeight="1" x14ac:dyDescent="0.25">
      <c r="A80" s="147"/>
      <c r="B80" s="96"/>
      <c r="C80" s="7"/>
      <c r="D80" s="7"/>
      <c r="E80" s="7"/>
      <c r="F80" s="137"/>
      <c r="G80" s="151"/>
      <c r="K80" s="607"/>
      <c r="L80" s="500"/>
      <c r="M80" s="96"/>
      <c r="N80" s="7"/>
      <c r="O80" s="7"/>
      <c r="P80" s="7"/>
      <c r="Q80" s="7"/>
      <c r="R80" s="137"/>
      <c r="S80" s="151"/>
      <c r="V80" s="640"/>
      <c r="W80" s="599"/>
      <c r="X80" s="86"/>
      <c r="Y80" s="429"/>
      <c r="Z80" s="429"/>
      <c r="AA80" s="138" t="s">
        <v>151</v>
      </c>
      <c r="AB80" s="42" t="s">
        <v>214</v>
      </c>
      <c r="AC80" s="152">
        <v>11278.3</v>
      </c>
    </row>
    <row r="81" spans="1:29" ht="15.75" customHeight="1" thickBot="1" x14ac:dyDescent="0.3">
      <c r="A81" s="147"/>
      <c r="B81" s="96"/>
      <c r="C81" s="7"/>
      <c r="D81" s="7"/>
      <c r="E81" s="7"/>
      <c r="F81" s="137"/>
      <c r="G81" s="151"/>
      <c r="K81" s="607"/>
      <c r="L81" s="500"/>
      <c r="M81" s="96"/>
      <c r="N81" s="7"/>
      <c r="O81" s="7"/>
      <c r="P81" s="7"/>
      <c r="Q81" s="7"/>
      <c r="R81" s="137"/>
      <c r="S81" s="151"/>
      <c r="V81" s="605"/>
      <c r="W81" s="506"/>
      <c r="X81" s="54"/>
      <c r="Y81" s="431"/>
      <c r="Z81" s="431"/>
      <c r="AA81" s="354"/>
      <c r="AB81" s="35"/>
      <c r="AC81" s="105"/>
    </row>
    <row r="82" spans="1:29" ht="15.75" hidden="1" customHeight="1" x14ac:dyDescent="0.25">
      <c r="A82" s="147"/>
      <c r="B82" s="96"/>
      <c r="C82" s="7"/>
      <c r="D82" s="7"/>
      <c r="E82" s="7"/>
      <c r="F82" s="137"/>
      <c r="G82" s="151"/>
      <c r="K82" s="607"/>
      <c r="L82" s="500"/>
      <c r="M82" s="96"/>
      <c r="N82" s="7"/>
      <c r="O82" s="7"/>
      <c r="P82" s="7"/>
      <c r="Q82" s="7"/>
      <c r="R82" s="137"/>
      <c r="S82" s="151"/>
      <c r="V82" s="379">
        <v>12</v>
      </c>
      <c r="W82" s="505" t="s">
        <v>114</v>
      </c>
      <c r="X82" s="343"/>
      <c r="Y82" s="272"/>
      <c r="Z82" s="272"/>
      <c r="AA82" s="116"/>
      <c r="AB82" s="114"/>
      <c r="AC82" s="115"/>
    </row>
    <row r="83" spans="1:29" ht="15.75" hidden="1" customHeight="1" thickBot="1" x14ac:dyDescent="0.3">
      <c r="A83" s="147"/>
      <c r="B83" s="96"/>
      <c r="C83" s="7"/>
      <c r="D83" s="7"/>
      <c r="E83" s="7"/>
      <c r="F83" s="137"/>
      <c r="G83" s="151"/>
      <c r="K83" s="607"/>
      <c r="L83" s="500"/>
      <c r="M83" s="96"/>
      <c r="N83" s="7"/>
      <c r="O83" s="7"/>
      <c r="P83" s="7"/>
      <c r="Q83" s="7"/>
      <c r="R83" s="137"/>
      <c r="S83" s="151"/>
      <c r="V83" s="267"/>
      <c r="W83" s="506"/>
      <c r="X83" s="326"/>
      <c r="Y83" s="272"/>
      <c r="Z83" s="272"/>
      <c r="AA83" s="74"/>
      <c r="AB83" s="41"/>
      <c r="AC83" s="99"/>
    </row>
    <row r="84" spans="1:29" ht="15.75" hidden="1" customHeight="1" x14ac:dyDescent="0.25">
      <c r="A84" s="147"/>
      <c r="B84" s="96"/>
      <c r="C84" s="7"/>
      <c r="D84" s="7"/>
      <c r="E84" s="7"/>
      <c r="F84" s="137"/>
      <c r="G84" s="151"/>
      <c r="K84" s="607"/>
      <c r="L84" s="500"/>
      <c r="M84" s="96"/>
      <c r="N84" s="7"/>
      <c r="O84" s="7"/>
      <c r="P84" s="7"/>
      <c r="Q84" s="7"/>
      <c r="R84" s="137"/>
      <c r="S84" s="151"/>
      <c r="V84" s="379">
        <v>13</v>
      </c>
      <c r="W84" s="505" t="s">
        <v>114</v>
      </c>
      <c r="X84" s="84"/>
      <c r="Y84" s="9"/>
      <c r="Z84" s="368"/>
      <c r="AA84" s="410"/>
      <c r="AB84" s="114"/>
      <c r="AC84" s="115"/>
    </row>
    <row r="85" spans="1:29" ht="15.75" hidden="1" customHeight="1" thickBot="1" x14ac:dyDescent="0.3">
      <c r="A85" s="147"/>
      <c r="B85" s="96"/>
      <c r="C85" s="7"/>
      <c r="D85" s="7"/>
      <c r="E85" s="7"/>
      <c r="F85" s="137"/>
      <c r="G85" s="151"/>
      <c r="K85" s="607"/>
      <c r="L85" s="500"/>
      <c r="M85" s="96"/>
      <c r="N85" s="7"/>
      <c r="O85" s="7"/>
      <c r="P85" s="7"/>
      <c r="Q85" s="7"/>
      <c r="R85" s="137"/>
      <c r="S85" s="151"/>
      <c r="V85" s="267"/>
      <c r="W85" s="506"/>
      <c r="X85" s="54"/>
      <c r="Y85" s="39"/>
      <c r="Z85" s="15"/>
      <c r="AA85" s="244"/>
      <c r="AB85" s="41"/>
      <c r="AC85" s="99"/>
    </row>
    <row r="86" spans="1:29" ht="15.75" hidden="1" customHeight="1" x14ac:dyDescent="0.25">
      <c r="A86" s="147"/>
      <c r="B86" s="96"/>
      <c r="C86" s="7"/>
      <c r="D86" s="7"/>
      <c r="E86" s="7"/>
      <c r="F86" s="137"/>
      <c r="G86" s="151"/>
      <c r="K86" s="607"/>
      <c r="L86" s="500"/>
      <c r="M86" s="96"/>
      <c r="N86" s="7"/>
      <c r="O86" s="7"/>
      <c r="P86" s="7"/>
      <c r="Q86" s="7"/>
      <c r="R86" s="137"/>
      <c r="S86" s="151"/>
      <c r="V86" s="323">
        <v>11</v>
      </c>
      <c r="W86" s="504" t="s">
        <v>114</v>
      </c>
      <c r="X86" s="86"/>
      <c r="Y86" s="26"/>
      <c r="Z86" s="26"/>
      <c r="AA86" s="84"/>
      <c r="AB86" s="168"/>
      <c r="AC86" s="197"/>
    </row>
    <row r="87" spans="1:29" ht="15.75" hidden="1" customHeight="1" thickBot="1" x14ac:dyDescent="0.3">
      <c r="A87" s="147"/>
      <c r="B87" s="96"/>
      <c r="C87" s="7"/>
      <c r="D87" s="7"/>
      <c r="E87" s="7"/>
      <c r="F87" s="137"/>
      <c r="G87" s="151"/>
      <c r="K87" s="607"/>
      <c r="L87" s="500"/>
      <c r="M87" s="96"/>
      <c r="N87" s="7"/>
      <c r="O87" s="7"/>
      <c r="P87" s="7"/>
      <c r="Q87" s="7"/>
      <c r="R87" s="137"/>
      <c r="S87" s="151"/>
      <c r="V87" s="267"/>
      <c r="W87" s="506"/>
      <c r="X87" s="54"/>
      <c r="Y87" s="39"/>
      <c r="Z87" s="39"/>
      <c r="AA87" s="39"/>
      <c r="AB87" s="39"/>
      <c r="AC87" s="39"/>
    </row>
    <row r="88" spans="1:29" ht="15.75" hidden="1" customHeight="1" x14ac:dyDescent="0.25">
      <c r="A88" s="147"/>
      <c r="B88" s="96"/>
      <c r="C88" s="7"/>
      <c r="D88" s="7"/>
      <c r="E88" s="7"/>
      <c r="F88" s="137"/>
      <c r="G88" s="151"/>
      <c r="K88" s="607"/>
      <c r="L88" s="500"/>
      <c r="M88" s="96"/>
      <c r="N88" s="7"/>
      <c r="O88" s="7"/>
      <c r="P88" s="7"/>
      <c r="Q88" s="7"/>
      <c r="R88" s="137"/>
      <c r="S88" s="151"/>
      <c r="V88" s="313">
        <v>11</v>
      </c>
      <c r="W88" s="504" t="s">
        <v>114</v>
      </c>
      <c r="X88" s="86"/>
      <c r="Y88" s="26"/>
      <c r="Z88" s="26"/>
      <c r="AA88" s="301"/>
      <c r="AB88" s="28"/>
      <c r="AC88" s="187"/>
    </row>
    <row r="89" spans="1:29" ht="15.75" hidden="1" customHeight="1" thickBot="1" x14ac:dyDescent="0.3">
      <c r="A89" s="147"/>
      <c r="B89" s="96"/>
      <c r="C89" s="7"/>
      <c r="D89" s="7"/>
      <c r="E89" s="7"/>
      <c r="F89" s="137"/>
      <c r="G89" s="151"/>
      <c r="K89" s="607"/>
      <c r="L89" s="500"/>
      <c r="M89" s="96"/>
      <c r="N89" s="7"/>
      <c r="O89" s="7"/>
      <c r="P89" s="7"/>
      <c r="Q89" s="7"/>
      <c r="R89" s="137"/>
      <c r="S89" s="151"/>
      <c r="V89" s="267"/>
      <c r="W89" s="506"/>
      <c r="X89" s="84"/>
      <c r="Y89" s="9"/>
      <c r="Z89" s="9"/>
      <c r="AA89" s="38"/>
      <c r="AB89" s="35"/>
      <c r="AC89" s="117"/>
    </row>
    <row r="90" spans="1:29" ht="17.25" hidden="1" customHeight="1" x14ac:dyDescent="0.25">
      <c r="A90" s="147"/>
      <c r="B90" s="96"/>
      <c r="C90" s="7"/>
      <c r="D90" s="7"/>
      <c r="E90" s="7"/>
      <c r="F90" s="137"/>
      <c r="G90" s="151"/>
      <c r="K90" s="607"/>
      <c r="L90" s="500"/>
      <c r="M90" s="96"/>
      <c r="N90" s="7"/>
      <c r="O90" s="7"/>
      <c r="P90" s="7"/>
      <c r="Q90" s="7"/>
      <c r="R90" s="137"/>
      <c r="S90" s="151"/>
      <c r="V90" s="604">
        <v>12</v>
      </c>
      <c r="W90" s="505" t="s">
        <v>114</v>
      </c>
      <c r="X90" s="325"/>
      <c r="Y90" s="327"/>
      <c r="Z90" s="327"/>
      <c r="AA90" s="515"/>
      <c r="AB90" s="325"/>
      <c r="AC90" s="328"/>
    </row>
    <row r="91" spans="1:29" ht="15.75" hidden="1" customHeight="1" thickBot="1" x14ac:dyDescent="0.3">
      <c r="A91" s="147"/>
      <c r="B91" s="96"/>
      <c r="C91" s="7"/>
      <c r="D91" s="7"/>
      <c r="E91" s="7"/>
      <c r="F91" s="137"/>
      <c r="G91" s="151"/>
      <c r="K91" s="607"/>
      <c r="L91" s="500"/>
      <c r="M91" s="96"/>
      <c r="N91" s="7"/>
      <c r="O91" s="7"/>
      <c r="P91" s="7"/>
      <c r="Q91" s="7"/>
      <c r="R91" s="137"/>
      <c r="S91" s="151"/>
      <c r="V91" s="605"/>
      <c r="W91" s="506"/>
      <c r="X91" s="326"/>
      <c r="Y91" s="266"/>
      <c r="Z91" s="40"/>
      <c r="AA91" s="485"/>
      <c r="AB91" s="270"/>
      <c r="AC91" s="270"/>
    </row>
    <row r="92" spans="1:29" ht="15.75" hidden="1" customHeight="1" x14ac:dyDescent="0.25">
      <c r="A92" s="147"/>
      <c r="B92" s="96"/>
      <c r="C92" s="7"/>
      <c r="D92" s="7"/>
      <c r="E92" s="7"/>
      <c r="F92" s="137"/>
      <c r="G92" s="151"/>
      <c r="K92" s="607"/>
      <c r="L92" s="500"/>
      <c r="M92" s="96"/>
      <c r="N92" s="7"/>
      <c r="O92" s="7"/>
      <c r="P92" s="7"/>
      <c r="Q92" s="7"/>
      <c r="R92" s="137"/>
      <c r="S92" s="151"/>
      <c r="V92" s="261">
        <v>15</v>
      </c>
      <c r="W92" s="505" t="s">
        <v>114</v>
      </c>
      <c r="X92" s="69"/>
      <c r="Y92" s="271"/>
      <c r="Z92" s="272"/>
      <c r="AA92" s="597"/>
      <c r="AB92" s="643"/>
      <c r="AC92" s="639"/>
    </row>
    <row r="93" spans="1:29" ht="15.75" hidden="1" customHeight="1" thickBot="1" x14ac:dyDescent="0.3">
      <c r="A93" s="147"/>
      <c r="B93" s="96"/>
      <c r="C93" s="7"/>
      <c r="D93" s="7"/>
      <c r="E93" s="7"/>
      <c r="F93" s="137"/>
      <c r="G93" s="151"/>
      <c r="K93" s="607"/>
      <c r="L93" s="500"/>
      <c r="M93" s="96"/>
      <c r="N93" s="7"/>
      <c r="O93" s="7"/>
      <c r="P93" s="7"/>
      <c r="Q93" s="7"/>
      <c r="R93" s="137"/>
      <c r="S93" s="151"/>
      <c r="V93" s="267"/>
      <c r="W93" s="506"/>
      <c r="X93" s="39"/>
      <c r="Y93" s="269"/>
      <c r="Z93" s="270"/>
      <c r="AA93" s="484"/>
      <c r="AB93" s="503"/>
      <c r="AC93" s="484"/>
    </row>
    <row r="94" spans="1:29" ht="15.75" hidden="1" customHeight="1" thickBot="1" x14ac:dyDescent="0.3">
      <c r="A94" s="161"/>
      <c r="B94" s="162"/>
      <c r="C94" s="162"/>
      <c r="D94" s="162"/>
      <c r="E94" s="38" t="s">
        <v>11</v>
      </c>
      <c r="F94" s="70" t="s">
        <v>69</v>
      </c>
      <c r="G94" s="75">
        <v>93955.9</v>
      </c>
      <c r="K94" s="608"/>
      <c r="L94" s="560"/>
      <c r="M94" s="162"/>
      <c r="N94" s="162"/>
      <c r="O94" s="162"/>
      <c r="P94" s="162"/>
      <c r="Q94" s="38"/>
      <c r="R94" s="70"/>
      <c r="S94" s="75"/>
      <c r="V94" s="248"/>
      <c r="W94" s="263"/>
      <c r="X94" s="260"/>
      <c r="Y94" s="259"/>
      <c r="Z94" s="262"/>
      <c r="AA94" s="264"/>
      <c r="AB94" s="265"/>
      <c r="AC94" s="164"/>
    </row>
    <row r="95" spans="1:29" ht="15.75" customHeight="1" thickBot="1" x14ac:dyDescent="0.3">
      <c r="A95" s="577" t="s">
        <v>70</v>
      </c>
      <c r="B95" s="578"/>
      <c r="C95" s="578"/>
      <c r="D95" s="578"/>
      <c r="E95" s="578"/>
      <c r="F95" s="579"/>
      <c r="G95" s="157" t="e">
        <f>G51+G52+G53+#REF!+G94</f>
        <v>#REF!</v>
      </c>
      <c r="K95" s="522" t="s">
        <v>70</v>
      </c>
      <c r="L95" s="523"/>
      <c r="M95" s="523"/>
      <c r="N95" s="523"/>
      <c r="O95" s="523"/>
      <c r="P95" s="523"/>
      <c r="Q95" s="523"/>
      <c r="R95" s="524"/>
      <c r="S95" s="220" t="e">
        <f>S51+S52+S53+#REF!+S94</f>
        <v>#REF!</v>
      </c>
      <c r="V95" s="577" t="s">
        <v>70</v>
      </c>
      <c r="W95" s="578"/>
      <c r="X95" s="578"/>
      <c r="Y95" s="578"/>
      <c r="Z95" s="578"/>
      <c r="AA95" s="578"/>
      <c r="AB95" s="579"/>
      <c r="AC95" s="316">
        <f>SUM(AC39:AC94)</f>
        <v>1363279.5399999998</v>
      </c>
    </row>
    <row r="96" spans="1:29" ht="15.75" customHeight="1" thickBot="1" x14ac:dyDescent="0.3">
      <c r="A96" s="318"/>
      <c r="B96" s="319"/>
      <c r="C96" s="319"/>
      <c r="D96" s="319"/>
      <c r="E96" s="319"/>
      <c r="F96" s="320"/>
      <c r="G96" s="219"/>
      <c r="K96" s="321"/>
      <c r="L96" s="322"/>
      <c r="M96" s="322"/>
      <c r="N96" s="322"/>
      <c r="O96" s="322"/>
      <c r="P96" s="322"/>
      <c r="Q96" s="322"/>
      <c r="R96" s="322"/>
      <c r="S96" s="219"/>
      <c r="V96" s="644">
        <v>1</v>
      </c>
      <c r="W96" s="648" t="s">
        <v>119</v>
      </c>
      <c r="X96" s="452" t="s">
        <v>138</v>
      </c>
      <c r="Y96" s="493" t="s">
        <v>184</v>
      </c>
      <c r="Z96" s="327" t="s">
        <v>185</v>
      </c>
      <c r="AA96" s="637" t="s">
        <v>11</v>
      </c>
      <c r="AB96" s="344" t="s">
        <v>186</v>
      </c>
      <c r="AC96" s="341">
        <v>105228.54</v>
      </c>
    </row>
    <row r="97" spans="1:36" ht="15.75" customHeight="1" thickBot="1" x14ac:dyDescent="0.3">
      <c r="A97" s="303"/>
      <c r="B97" s="304"/>
      <c r="C97" s="304"/>
      <c r="D97" s="304"/>
      <c r="E97" s="304"/>
      <c r="F97" s="305"/>
      <c r="G97" s="219"/>
      <c r="K97" s="306"/>
      <c r="L97" s="309"/>
      <c r="M97" s="309"/>
      <c r="N97" s="309"/>
      <c r="O97" s="309"/>
      <c r="P97" s="309"/>
      <c r="Q97" s="309"/>
      <c r="R97" s="309"/>
      <c r="S97" s="219"/>
      <c r="V97" s="652"/>
      <c r="W97" s="649"/>
      <c r="X97" s="453" t="s">
        <v>143</v>
      </c>
      <c r="Y97" s="494"/>
      <c r="Z97" s="270"/>
      <c r="AA97" s="638"/>
      <c r="AB97" s="364"/>
      <c r="AC97" s="121"/>
    </row>
    <row r="98" spans="1:36" ht="15.75" hidden="1" customHeight="1" thickBot="1" x14ac:dyDescent="0.3">
      <c r="A98" s="216"/>
      <c r="B98" s="217"/>
      <c r="C98" s="217"/>
      <c r="D98" s="217"/>
      <c r="E98" s="217"/>
      <c r="F98" s="218"/>
      <c r="G98" s="219"/>
      <c r="K98" s="221">
        <v>1</v>
      </c>
      <c r="L98" s="222" t="s">
        <v>119</v>
      </c>
      <c r="M98" s="223"/>
      <c r="N98" s="222"/>
      <c r="O98" s="209"/>
      <c r="P98" s="31"/>
      <c r="Q98" s="32"/>
      <c r="R98" s="224"/>
      <c r="S98" s="225"/>
      <c r="V98" s="644">
        <v>2</v>
      </c>
      <c r="W98" s="648" t="s">
        <v>119</v>
      </c>
      <c r="X98" s="327"/>
      <c r="Y98" s="497"/>
      <c r="Z98" s="486"/>
      <c r="AA98" s="650"/>
      <c r="AB98" s="344"/>
      <c r="AC98" s="363"/>
    </row>
    <row r="99" spans="1:36" ht="15.75" hidden="1" customHeight="1" thickBot="1" x14ac:dyDescent="0.3">
      <c r="A99" s="216"/>
      <c r="B99" s="217"/>
      <c r="C99" s="217"/>
      <c r="D99" s="217"/>
      <c r="E99" s="217"/>
      <c r="F99" s="218"/>
      <c r="G99" s="219"/>
      <c r="K99" s="221">
        <v>2</v>
      </c>
      <c r="L99" s="222" t="s">
        <v>119</v>
      </c>
      <c r="M99" s="223"/>
      <c r="N99" s="222"/>
      <c r="O99" s="222"/>
      <c r="P99" s="31"/>
      <c r="Q99" s="32"/>
      <c r="R99" s="43"/>
      <c r="S99" s="226"/>
      <c r="V99" s="589"/>
      <c r="W99" s="649"/>
      <c r="X99" s="270"/>
      <c r="Y99" s="498"/>
      <c r="Z99" s="483"/>
      <c r="AA99" s="651"/>
      <c r="AB99" s="364"/>
      <c r="AC99" s="365"/>
    </row>
    <row r="100" spans="1:36" ht="15.75" customHeight="1" thickBot="1" x14ac:dyDescent="0.3">
      <c r="A100" s="216"/>
      <c r="B100" s="217"/>
      <c r="C100" s="217"/>
      <c r="D100" s="217"/>
      <c r="E100" s="217"/>
      <c r="F100" s="218"/>
      <c r="G100" s="219"/>
      <c r="K100" s="221">
        <v>1</v>
      </c>
      <c r="L100" s="222" t="s">
        <v>119</v>
      </c>
      <c r="M100" s="223"/>
      <c r="N100" s="222"/>
      <c r="O100" s="222"/>
      <c r="P100" s="227"/>
      <c r="Q100" s="32"/>
      <c r="R100" s="43"/>
      <c r="S100" s="226"/>
      <c r="V100" s="221"/>
      <c r="W100" s="253"/>
      <c r="X100" s="246"/>
      <c r="Y100" s="31"/>
      <c r="Z100" s="31"/>
      <c r="AA100" s="32"/>
      <c r="AB100" s="43"/>
      <c r="AC100" s="247"/>
      <c r="AJ100" t="s">
        <v>127</v>
      </c>
    </row>
    <row r="101" spans="1:36" ht="15.75" customHeight="1" thickBot="1" x14ac:dyDescent="0.3">
      <c r="A101" s="216"/>
      <c r="B101" s="217"/>
      <c r="C101" s="217"/>
      <c r="D101" s="217"/>
      <c r="E101" s="217"/>
      <c r="F101" s="218"/>
      <c r="G101" s="219"/>
      <c r="K101" s="645" t="s">
        <v>29</v>
      </c>
      <c r="L101" s="646"/>
      <c r="M101" s="646"/>
      <c r="N101" s="646"/>
      <c r="O101" s="646"/>
      <c r="P101" s="646"/>
      <c r="Q101" s="646"/>
      <c r="R101" s="647"/>
      <c r="S101" s="250">
        <f>S98+S99+S100</f>
        <v>0</v>
      </c>
      <c r="V101" s="641" t="s">
        <v>29</v>
      </c>
      <c r="W101" s="642"/>
      <c r="X101" s="642"/>
      <c r="Y101" s="642"/>
      <c r="Z101" s="642"/>
      <c r="AA101" s="642"/>
      <c r="AB101" s="642"/>
      <c r="AC101" s="19">
        <f>AC98+AC99+AC100+AC96</f>
        <v>105228.54</v>
      </c>
    </row>
    <row r="102" spans="1:36" ht="15.75" thickBot="1" x14ac:dyDescent="0.3">
      <c r="A102" s="600" t="s">
        <v>22</v>
      </c>
      <c r="B102" s="601"/>
      <c r="C102" s="601"/>
      <c r="D102" s="601"/>
      <c r="E102" s="601"/>
      <c r="F102" s="602"/>
      <c r="G102" s="68" t="e">
        <f>G16+#REF!+G26+G32+G38+G95</f>
        <v>#REF!</v>
      </c>
      <c r="K102" s="600" t="s">
        <v>22</v>
      </c>
      <c r="L102" s="601"/>
      <c r="M102" s="601"/>
      <c r="N102" s="601"/>
      <c r="O102" s="601"/>
      <c r="P102" s="601"/>
      <c r="Q102" s="601"/>
      <c r="R102" s="602"/>
      <c r="S102" s="68" t="e">
        <f>S16+#REF!+S26+S32+S38+S95+S101</f>
        <v>#REF!</v>
      </c>
      <c r="V102" s="577" t="s">
        <v>22</v>
      </c>
      <c r="W102" s="578"/>
      <c r="X102" s="578"/>
      <c r="Y102" s="578"/>
      <c r="Z102" s="578"/>
      <c r="AA102" s="578"/>
      <c r="AB102" s="579"/>
      <c r="AC102" s="19">
        <f>AC16++AC26+AC32+AC38+AC95+AC101</f>
        <v>1804037.4499999997</v>
      </c>
    </row>
    <row r="103" spans="1:36" x14ac:dyDescent="0.25">
      <c r="A103" s="61"/>
      <c r="B103" s="61"/>
      <c r="C103" s="61"/>
      <c r="D103" s="61"/>
      <c r="E103" s="61"/>
      <c r="F103" s="61"/>
      <c r="G103" s="56"/>
    </row>
    <row r="104" spans="1:36" x14ac:dyDescent="0.25">
      <c r="AC104" s="91"/>
    </row>
    <row r="105" spans="1:36" x14ac:dyDescent="0.25">
      <c r="AC105" s="91"/>
    </row>
    <row r="106" spans="1:36" x14ac:dyDescent="0.25">
      <c r="AC106" s="91"/>
    </row>
    <row r="107" spans="1:36" x14ac:dyDescent="0.25">
      <c r="AC107" s="91"/>
    </row>
    <row r="110" spans="1:36" x14ac:dyDescent="0.25">
      <c r="D110" s="73"/>
      <c r="E110" s="8"/>
    </row>
    <row r="112" spans="1:36" x14ac:dyDescent="0.25">
      <c r="D112" s="20" t="s">
        <v>78</v>
      </c>
      <c r="E112" s="20" t="s">
        <v>78</v>
      </c>
      <c r="F112" s="20"/>
      <c r="I112" s="16" t="s">
        <v>16</v>
      </c>
    </row>
    <row r="113" spans="1:31" x14ac:dyDescent="0.25">
      <c r="D113" s="20"/>
      <c r="E113" s="20"/>
      <c r="F113" s="20"/>
      <c r="I113" s="16"/>
    </row>
    <row r="114" spans="1:31" ht="15.75" thickBot="1" x14ac:dyDescent="0.3">
      <c r="B114" s="570" t="s">
        <v>26</v>
      </c>
      <c r="C114" s="570"/>
      <c r="D114" s="570"/>
      <c r="E114" s="570"/>
      <c r="F114" s="570"/>
      <c r="G114" s="570"/>
      <c r="H114" s="570"/>
      <c r="I114" s="570"/>
    </row>
    <row r="115" spans="1:31" ht="39" x14ac:dyDescent="0.25">
      <c r="A115" s="5" t="s">
        <v>1</v>
      </c>
      <c r="B115" s="2" t="s">
        <v>2</v>
      </c>
      <c r="C115" s="173" t="s">
        <v>75</v>
      </c>
      <c r="D115" s="173"/>
      <c r="E115" s="2" t="s">
        <v>3</v>
      </c>
      <c r="F115" s="3" t="s">
        <v>4</v>
      </c>
      <c r="G115" s="3" t="s">
        <v>15</v>
      </c>
      <c r="H115" s="3" t="s">
        <v>5</v>
      </c>
      <c r="I115" s="10" t="s">
        <v>12</v>
      </c>
    </row>
    <row r="116" spans="1:31" ht="15.75" thickBot="1" x14ac:dyDescent="0.3">
      <c r="A116" s="30" t="s">
        <v>6</v>
      </c>
      <c r="B116" s="107"/>
      <c r="C116" s="107"/>
      <c r="D116" s="107"/>
      <c r="E116" s="107"/>
      <c r="F116" s="107" t="s">
        <v>7</v>
      </c>
      <c r="G116" s="107" t="s">
        <v>14</v>
      </c>
      <c r="H116" s="107" t="s">
        <v>8</v>
      </c>
      <c r="I116" s="108" t="s">
        <v>10</v>
      </c>
    </row>
    <row r="117" spans="1:31" x14ac:dyDescent="0.25">
      <c r="A117" s="124">
        <v>1</v>
      </c>
      <c r="B117" s="163" t="s">
        <v>71</v>
      </c>
      <c r="C117" s="65" t="s">
        <v>40</v>
      </c>
      <c r="D117" s="25" t="s">
        <v>0</v>
      </c>
      <c r="E117" s="26" t="str">
        <f>UPPER(D117)</f>
        <v>GENTIANA</v>
      </c>
      <c r="F117" s="29" t="s">
        <v>41</v>
      </c>
      <c r="G117" s="26" t="s">
        <v>11</v>
      </c>
      <c r="H117" s="98" t="s">
        <v>79</v>
      </c>
      <c r="I117" s="37">
        <v>7935.35</v>
      </c>
      <c r="AE117" t="s">
        <v>127</v>
      </c>
    </row>
    <row r="118" spans="1:31" ht="15.75" thickBot="1" x14ac:dyDescent="0.3">
      <c r="A118" s="179"/>
      <c r="B118" s="127"/>
      <c r="C118" s="71" t="s">
        <v>42</v>
      </c>
      <c r="D118" s="40"/>
      <c r="E118" s="39" t="str">
        <f>UPPER(D118)</f>
        <v/>
      </c>
      <c r="F118" s="128"/>
      <c r="G118" s="38" t="s">
        <v>80</v>
      </c>
      <c r="H118" s="70" t="s">
        <v>81</v>
      </c>
      <c r="I118" s="75">
        <v>20933.05</v>
      </c>
    </row>
    <row r="119" spans="1:31" x14ac:dyDescent="0.25">
      <c r="A119" s="134"/>
      <c r="B119" s="172"/>
      <c r="C119" s="172"/>
      <c r="D119" s="9"/>
      <c r="E119" s="8"/>
      <c r="F119" s="176"/>
      <c r="G119" s="116"/>
      <c r="H119" s="177"/>
      <c r="I119" s="178"/>
    </row>
    <row r="120" spans="1:31" x14ac:dyDescent="0.25">
      <c r="A120" s="134"/>
      <c r="B120" s="132"/>
      <c r="C120" s="132"/>
      <c r="D120" s="7"/>
      <c r="E120" s="7"/>
      <c r="F120" s="111"/>
      <c r="G120" s="74"/>
      <c r="H120" s="104"/>
      <c r="I120" s="110"/>
    </row>
    <row r="121" spans="1:31" x14ac:dyDescent="0.25">
      <c r="A121" s="134"/>
      <c r="B121" s="131"/>
      <c r="C121" s="131"/>
      <c r="D121" s="9"/>
      <c r="E121" s="9"/>
      <c r="F121" s="9"/>
      <c r="G121" s="74"/>
      <c r="H121" s="104"/>
      <c r="I121" s="110"/>
    </row>
    <row r="122" spans="1:31" ht="15.75" thickBot="1" x14ac:dyDescent="0.3">
      <c r="A122" s="107"/>
      <c r="B122" s="131"/>
      <c r="C122" s="131"/>
      <c r="D122" s="9"/>
      <c r="E122" s="9"/>
      <c r="F122" s="100"/>
      <c r="G122" s="138"/>
      <c r="H122" s="137"/>
      <c r="I122" s="89"/>
    </row>
    <row r="123" spans="1:31" ht="15.75" thickBot="1" x14ac:dyDescent="0.3">
      <c r="A123" s="564" t="s">
        <v>21</v>
      </c>
      <c r="B123" s="565"/>
      <c r="C123" s="565"/>
      <c r="D123" s="565"/>
      <c r="E123" s="565"/>
      <c r="F123" s="565"/>
      <c r="G123" s="565"/>
      <c r="H123" s="566"/>
      <c r="I123" s="119">
        <f>SUM(I117:I122)</f>
        <v>28868.400000000001</v>
      </c>
    </row>
    <row r="124" spans="1:31" x14ac:dyDescent="0.25">
      <c r="A124" s="12">
        <v>1</v>
      </c>
      <c r="B124" s="166" t="s">
        <v>72</v>
      </c>
      <c r="C124" s="65" t="s">
        <v>40</v>
      </c>
      <c r="D124" s="29" t="s">
        <v>23</v>
      </c>
      <c r="E124" s="26" t="s">
        <v>39</v>
      </c>
      <c r="F124" s="48" t="s">
        <v>43</v>
      </c>
      <c r="G124" s="94" t="s">
        <v>11</v>
      </c>
      <c r="H124" s="52" t="s">
        <v>90</v>
      </c>
      <c r="I124" s="50">
        <v>15028.41</v>
      </c>
    </row>
    <row r="125" spans="1:31" x14ac:dyDescent="0.25">
      <c r="A125" s="135"/>
      <c r="B125" s="69"/>
      <c r="C125" s="69"/>
      <c r="D125" s="8"/>
      <c r="E125" s="9"/>
      <c r="F125" s="8"/>
      <c r="G125" s="7" t="s">
        <v>11</v>
      </c>
      <c r="H125" s="42" t="s">
        <v>91</v>
      </c>
      <c r="I125" s="152">
        <v>5254.03</v>
      </c>
    </row>
    <row r="126" spans="1:31" x14ac:dyDescent="0.25">
      <c r="A126" s="135"/>
      <c r="B126" s="69"/>
      <c r="C126" s="69"/>
      <c r="D126" s="8"/>
      <c r="E126" s="9"/>
      <c r="F126" s="8"/>
      <c r="G126" s="7" t="s">
        <v>11</v>
      </c>
      <c r="H126" s="42" t="s">
        <v>92</v>
      </c>
      <c r="I126" s="152">
        <v>14162.68</v>
      </c>
    </row>
    <row r="127" spans="1:31" x14ac:dyDescent="0.25">
      <c r="A127" s="135"/>
      <c r="B127" s="69"/>
      <c r="C127" s="69"/>
      <c r="D127" s="8"/>
      <c r="E127" s="9"/>
      <c r="F127" s="8"/>
      <c r="G127" s="7" t="s">
        <v>11</v>
      </c>
      <c r="H127" s="42" t="s">
        <v>93</v>
      </c>
      <c r="I127" s="152">
        <v>8625.26</v>
      </c>
    </row>
    <row r="128" spans="1:31" ht="15.75" thickBot="1" x14ac:dyDescent="0.3">
      <c r="A128" s="101"/>
      <c r="B128" s="39"/>
      <c r="C128" s="39"/>
      <c r="D128" s="40"/>
      <c r="E128" s="39"/>
      <c r="F128" s="40"/>
      <c r="G128" s="38" t="s">
        <v>11</v>
      </c>
      <c r="H128" s="35" t="s">
        <v>94</v>
      </c>
      <c r="I128" s="105">
        <v>22484.87</v>
      </c>
    </row>
    <row r="129" spans="1:9" x14ac:dyDescent="0.25">
      <c r="A129" s="182">
        <v>2</v>
      </c>
      <c r="B129" s="165" t="s">
        <v>72</v>
      </c>
      <c r="C129" s="69" t="s">
        <v>40</v>
      </c>
      <c r="D129" s="181" t="s">
        <v>18</v>
      </c>
      <c r="E129" s="194" t="str">
        <f>UPPER(D129)</f>
        <v>ANDISIMA</v>
      </c>
      <c r="F129" s="73" t="s">
        <v>83</v>
      </c>
      <c r="G129" s="195" t="s">
        <v>11</v>
      </c>
      <c r="H129" s="168" t="s">
        <v>84</v>
      </c>
      <c r="I129" s="196">
        <v>58724.23</v>
      </c>
    </row>
    <row r="130" spans="1:9" ht="15.75" thickBot="1" x14ac:dyDescent="0.3">
      <c r="A130" s="88"/>
      <c r="B130" s="54"/>
      <c r="C130" s="54"/>
      <c r="D130" s="40"/>
      <c r="E130" s="185" t="str">
        <f t="shared" ref="E130:E142" si="0">UPPER(D130)</f>
        <v/>
      </c>
      <c r="F130" s="78"/>
      <c r="G130" s="180" t="s">
        <v>11</v>
      </c>
      <c r="H130" s="35" t="s">
        <v>85</v>
      </c>
      <c r="I130" s="186">
        <v>6977.32</v>
      </c>
    </row>
    <row r="131" spans="1:9" ht="15.75" thickBot="1" x14ac:dyDescent="0.3">
      <c r="A131" s="182">
        <v>3</v>
      </c>
      <c r="B131" s="165" t="s">
        <v>72</v>
      </c>
      <c r="C131" s="131"/>
      <c r="D131" s="8" t="s">
        <v>37</v>
      </c>
      <c r="E131" s="181"/>
      <c r="F131" s="9"/>
      <c r="G131" s="9"/>
      <c r="H131" s="183"/>
      <c r="I131" s="112"/>
    </row>
    <row r="132" spans="1:9" ht="15.75" thickBot="1" x14ac:dyDescent="0.3">
      <c r="A132" s="88"/>
      <c r="B132" s="39"/>
      <c r="C132" s="40"/>
      <c r="D132" s="40"/>
      <c r="E132" s="58"/>
      <c r="F132" s="39"/>
      <c r="G132" s="38"/>
      <c r="H132" s="70"/>
      <c r="I132" s="89"/>
    </row>
    <row r="133" spans="1:9" ht="15.75" thickBot="1" x14ac:dyDescent="0.3">
      <c r="A133" s="34">
        <v>3</v>
      </c>
      <c r="B133" s="166" t="s">
        <v>72</v>
      </c>
      <c r="C133" s="65" t="s">
        <v>40</v>
      </c>
      <c r="D133" s="136" t="s">
        <v>31</v>
      </c>
      <c r="E133" s="58" t="str">
        <f t="shared" si="0"/>
        <v>APOSTOL</v>
      </c>
      <c r="F133" s="48" t="s">
        <v>86</v>
      </c>
      <c r="G133" s="57" t="s">
        <v>11</v>
      </c>
      <c r="H133" s="67" t="s">
        <v>87</v>
      </c>
      <c r="I133" s="187">
        <v>28000</v>
      </c>
    </row>
    <row r="134" spans="1:9" ht="45.75" thickBot="1" x14ac:dyDescent="0.3">
      <c r="A134" s="190">
        <v>4</v>
      </c>
      <c r="B134" s="191" t="s">
        <v>72</v>
      </c>
      <c r="C134" s="192" t="s">
        <v>89</v>
      </c>
      <c r="D134" s="193" t="s">
        <v>32</v>
      </c>
      <c r="E134" s="193" t="str">
        <f t="shared" si="0"/>
        <v>ASKLEPIOS SRL</v>
      </c>
      <c r="F134" s="87" t="s">
        <v>49</v>
      </c>
      <c r="G134" s="32" t="s">
        <v>11</v>
      </c>
      <c r="H134" s="43" t="s">
        <v>88</v>
      </c>
      <c r="I134" s="77">
        <v>50875.99</v>
      </c>
    </row>
    <row r="135" spans="1:9" ht="15.75" thickBot="1" x14ac:dyDescent="0.3">
      <c r="A135" s="188">
        <v>6</v>
      </c>
      <c r="B135" s="165" t="s">
        <v>72</v>
      </c>
      <c r="C135" s="9"/>
      <c r="D135" s="9" t="s">
        <v>38</v>
      </c>
      <c r="E135" s="181"/>
      <c r="F135" s="44"/>
      <c r="G135" s="84"/>
      <c r="H135" s="53"/>
      <c r="I135" s="197"/>
    </row>
    <row r="136" spans="1:9" x14ac:dyDescent="0.25">
      <c r="A136" s="34">
        <v>5</v>
      </c>
      <c r="B136" s="166" t="s">
        <v>72</v>
      </c>
      <c r="C136" s="65" t="s">
        <v>40</v>
      </c>
      <c r="D136" s="29" t="s">
        <v>0</v>
      </c>
      <c r="E136" s="136" t="str">
        <f t="shared" si="0"/>
        <v>GENTIANA</v>
      </c>
      <c r="F136" s="169" t="s">
        <v>95</v>
      </c>
      <c r="G136" s="29" t="s">
        <v>11</v>
      </c>
      <c r="H136" s="28" t="s">
        <v>81</v>
      </c>
      <c r="I136" s="184">
        <v>162337.99</v>
      </c>
    </row>
    <row r="137" spans="1:9" ht="15.75" thickBot="1" x14ac:dyDescent="0.3">
      <c r="A137" s="15"/>
      <c r="B137" s="39"/>
      <c r="C137" s="71" t="s">
        <v>96</v>
      </c>
      <c r="D137" s="40"/>
      <c r="E137" s="185" t="str">
        <f t="shared" si="0"/>
        <v/>
      </c>
      <c r="F137" s="78"/>
      <c r="G137" s="38"/>
      <c r="H137" s="35"/>
      <c r="I137" s="105"/>
    </row>
    <row r="138" spans="1:9" ht="15.75" thickBot="1" x14ac:dyDescent="0.3">
      <c r="A138" s="14">
        <v>8</v>
      </c>
      <c r="B138" s="165" t="s">
        <v>72</v>
      </c>
      <c r="C138" s="131"/>
      <c r="D138" s="8" t="s">
        <v>24</v>
      </c>
      <c r="E138" s="181"/>
      <c r="F138" s="9"/>
      <c r="G138" s="73"/>
      <c r="H138" s="109"/>
      <c r="I138" s="139"/>
    </row>
    <row r="139" spans="1:9" ht="15.75" thickBot="1" x14ac:dyDescent="0.3">
      <c r="A139" s="14"/>
      <c r="B139" s="9"/>
      <c r="C139" s="9"/>
      <c r="D139" s="9"/>
      <c r="E139" s="58"/>
      <c r="F139" s="73"/>
      <c r="G139" s="7"/>
      <c r="H139" s="109"/>
      <c r="I139" s="139"/>
    </row>
    <row r="140" spans="1:9" ht="15.75" thickBot="1" x14ac:dyDescent="0.3">
      <c r="A140" s="15"/>
      <c r="B140" s="39"/>
      <c r="C140" s="39"/>
      <c r="D140" s="39"/>
      <c r="E140" s="58"/>
      <c r="F140" s="78"/>
      <c r="G140" s="7"/>
      <c r="H140" s="109"/>
      <c r="I140" s="139"/>
    </row>
    <row r="141" spans="1:9" ht="15.75" thickBot="1" x14ac:dyDescent="0.3">
      <c r="A141" s="14">
        <v>6</v>
      </c>
      <c r="B141" s="166" t="s">
        <v>72</v>
      </c>
      <c r="C141" s="140" t="s">
        <v>40</v>
      </c>
      <c r="D141" s="26" t="s">
        <v>30</v>
      </c>
      <c r="E141" s="58" t="str">
        <f t="shared" si="0"/>
        <v>LUMILEVA FARM</v>
      </c>
      <c r="F141" s="25" t="s">
        <v>50</v>
      </c>
      <c r="G141" s="86" t="s">
        <v>9</v>
      </c>
      <c r="H141" s="28" t="s">
        <v>97</v>
      </c>
      <c r="I141" s="113">
        <v>31532.41</v>
      </c>
    </row>
    <row r="142" spans="1:9" ht="15.75" thickBot="1" x14ac:dyDescent="0.3">
      <c r="A142" s="17">
        <v>7</v>
      </c>
      <c r="B142" s="191" t="s">
        <v>72</v>
      </c>
      <c r="C142" s="141" t="s">
        <v>40</v>
      </c>
      <c r="D142" s="18" t="s">
        <v>25</v>
      </c>
      <c r="E142" s="209" t="str">
        <f t="shared" si="0"/>
        <v>HERACLEUM SRL</v>
      </c>
      <c r="F142" s="32" t="s">
        <v>51</v>
      </c>
      <c r="G142" s="210" t="s">
        <v>11</v>
      </c>
      <c r="H142" s="43" t="s">
        <v>98</v>
      </c>
      <c r="I142" s="62">
        <v>16589</v>
      </c>
    </row>
    <row r="143" spans="1:9" ht="15.75" thickBot="1" x14ac:dyDescent="0.3">
      <c r="A143" s="17"/>
      <c r="B143" s="166"/>
      <c r="C143" s="140"/>
      <c r="D143" s="29"/>
      <c r="E143" s="58"/>
      <c r="F143" s="26"/>
      <c r="G143" s="198"/>
      <c r="H143" s="66"/>
      <c r="I143" s="199"/>
    </row>
    <row r="144" spans="1:9" ht="15.75" thickBot="1" x14ac:dyDescent="0.3">
      <c r="A144" s="34"/>
      <c r="B144" s="166"/>
      <c r="C144" s="65"/>
      <c r="D144" s="86"/>
      <c r="E144" s="58"/>
      <c r="F144" s="86"/>
      <c r="G144" s="86"/>
      <c r="H144" s="51"/>
      <c r="I144" s="122"/>
    </row>
    <row r="145" spans="1:9" ht="15.75" thickBot="1" x14ac:dyDescent="0.3">
      <c r="A145" s="14"/>
      <c r="B145" s="9"/>
      <c r="C145" s="9"/>
      <c r="D145" s="9"/>
      <c r="E145" s="58"/>
      <c r="F145" s="9"/>
      <c r="G145" s="142"/>
      <c r="H145" s="41"/>
      <c r="I145" s="110"/>
    </row>
    <row r="146" spans="1:9" ht="15.75" thickBot="1" x14ac:dyDescent="0.3">
      <c r="A146" s="14"/>
      <c r="B146" s="9"/>
      <c r="C146" s="9"/>
      <c r="D146" s="9"/>
      <c r="E146" s="58"/>
      <c r="F146" s="9"/>
      <c r="G146" s="142"/>
      <c r="H146" s="41"/>
      <c r="I146" s="110"/>
    </row>
    <row r="147" spans="1:9" ht="15.75" thickBot="1" x14ac:dyDescent="0.3">
      <c r="A147" s="14"/>
      <c r="B147" s="9"/>
      <c r="C147" s="9"/>
      <c r="D147" s="9"/>
      <c r="E147" s="58"/>
      <c r="F147" s="9"/>
      <c r="G147" s="142"/>
      <c r="H147" s="41"/>
      <c r="I147" s="110"/>
    </row>
    <row r="148" spans="1:9" ht="15.75" thickBot="1" x14ac:dyDescent="0.3">
      <c r="A148" s="15"/>
      <c r="B148" s="39"/>
      <c r="C148" s="39"/>
      <c r="D148" s="39"/>
      <c r="E148" s="58"/>
      <c r="F148" s="39"/>
      <c r="G148" s="106"/>
      <c r="H148" s="35"/>
      <c r="I148" s="89"/>
    </row>
    <row r="149" spans="1:9" ht="15.75" thickBot="1" x14ac:dyDescent="0.3">
      <c r="A149" s="567" t="s">
        <v>82</v>
      </c>
      <c r="B149" s="568"/>
      <c r="C149" s="568"/>
      <c r="D149" s="568"/>
      <c r="E149" s="568"/>
      <c r="F149" s="568"/>
      <c r="G149" s="568"/>
      <c r="H149" s="569"/>
      <c r="I149" s="68">
        <f>SUM(I124:I148)</f>
        <v>420592.19</v>
      </c>
    </row>
    <row r="150" spans="1:9" ht="30.75" thickBot="1" x14ac:dyDescent="0.3">
      <c r="A150" s="7">
        <v>1</v>
      </c>
      <c r="B150" s="167" t="s">
        <v>73</v>
      </c>
      <c r="C150" s="85" t="s">
        <v>40</v>
      </c>
      <c r="D150" s="55" t="s">
        <v>20</v>
      </c>
      <c r="E150" s="174" t="s">
        <v>100</v>
      </c>
      <c r="F150" s="29" t="s">
        <v>45</v>
      </c>
      <c r="G150" s="26" t="s">
        <v>9</v>
      </c>
      <c r="H150" s="169" t="s">
        <v>99</v>
      </c>
      <c r="I150" s="113">
        <v>27061.48</v>
      </c>
    </row>
    <row r="151" spans="1:9" ht="30" x14ac:dyDescent="0.25">
      <c r="A151" s="590">
        <v>2</v>
      </c>
      <c r="B151" s="167" t="s">
        <v>73</v>
      </c>
      <c r="C151" s="85" t="s">
        <v>40</v>
      </c>
      <c r="D151" s="174"/>
      <c r="E151" s="201" t="s">
        <v>77</v>
      </c>
      <c r="F151" s="48" t="s">
        <v>44</v>
      </c>
      <c r="G151" s="94" t="s">
        <v>9</v>
      </c>
      <c r="H151" s="52" t="s">
        <v>101</v>
      </c>
      <c r="I151" s="76">
        <v>36161.11</v>
      </c>
    </row>
    <row r="152" spans="1:9" x14ac:dyDescent="0.25">
      <c r="A152" s="591"/>
      <c r="B152" s="143"/>
      <c r="C152" s="175"/>
      <c r="D152" s="149"/>
      <c r="E152" s="170"/>
      <c r="F152" s="44"/>
      <c r="G152" s="7" t="s">
        <v>11</v>
      </c>
      <c r="H152" s="41" t="s">
        <v>102</v>
      </c>
      <c r="I152" s="13">
        <v>20563.53</v>
      </c>
    </row>
    <row r="153" spans="1:9" ht="15.75" thickBot="1" x14ac:dyDescent="0.3">
      <c r="A153" s="592"/>
      <c r="B153" s="202"/>
      <c r="C153" s="203"/>
      <c r="D153" s="204"/>
      <c r="E153" s="205"/>
      <c r="F153" s="198"/>
      <c r="G153" s="38" t="s">
        <v>11</v>
      </c>
      <c r="H153" s="189" t="s">
        <v>103</v>
      </c>
      <c r="I153" s="164">
        <v>11690.71</v>
      </c>
    </row>
    <row r="154" spans="1:9" ht="15.75" thickBot="1" x14ac:dyDescent="0.3">
      <c r="A154" s="15"/>
      <c r="B154" s="200"/>
      <c r="C154" s="200"/>
      <c r="D154" s="39"/>
      <c r="E154" s="149"/>
      <c r="F154" s="40"/>
      <c r="G154" s="39"/>
      <c r="H154" s="189"/>
      <c r="I154" s="164"/>
    </row>
    <row r="155" spans="1:9" ht="15.75" thickBot="1" x14ac:dyDescent="0.3">
      <c r="A155" s="34"/>
      <c r="B155" s="59"/>
      <c r="C155" s="59"/>
      <c r="D155" s="32"/>
      <c r="E155" s="174"/>
      <c r="F155" s="31"/>
      <c r="G155" s="33"/>
      <c r="H155" s="43"/>
      <c r="I155" s="123"/>
    </row>
    <row r="156" spans="1:9" ht="15.75" thickBot="1" x14ac:dyDescent="0.3">
      <c r="A156" s="584" t="s">
        <v>13</v>
      </c>
      <c r="B156" s="585"/>
      <c r="C156" s="585"/>
      <c r="D156" s="585"/>
      <c r="E156" s="585"/>
      <c r="F156" s="585"/>
      <c r="G156" s="585"/>
      <c r="H156" s="586"/>
      <c r="I156" s="79">
        <f>SUM(I150:I155)</f>
        <v>95476.829999999987</v>
      </c>
    </row>
    <row r="157" spans="1:9" ht="15.75" thickBot="1" x14ac:dyDescent="0.3">
      <c r="A157" s="542">
        <v>1</v>
      </c>
      <c r="B157" s="545" t="s">
        <v>107</v>
      </c>
      <c r="C157" s="545" t="s">
        <v>106</v>
      </c>
      <c r="D157" s="171"/>
      <c r="E157" s="609"/>
      <c r="F157" s="169" t="s">
        <v>104</v>
      </c>
      <c r="G157" s="29" t="s">
        <v>11</v>
      </c>
      <c r="H157" s="28" t="s">
        <v>105</v>
      </c>
      <c r="I157" s="72">
        <v>10123.35</v>
      </c>
    </row>
    <row r="158" spans="1:9" ht="15.75" thickBot="1" x14ac:dyDescent="0.3">
      <c r="A158" s="544"/>
      <c r="B158" s="547"/>
      <c r="C158" s="547"/>
      <c r="D158" s="106"/>
      <c r="E158" s="512"/>
      <c r="F158" s="87"/>
      <c r="G158" s="18"/>
      <c r="H158" s="46"/>
      <c r="I158" s="62"/>
    </row>
    <row r="159" spans="1:9" ht="15.75" thickBot="1" x14ac:dyDescent="0.3">
      <c r="A159" s="610" t="s">
        <v>27</v>
      </c>
      <c r="B159" s="611"/>
      <c r="C159" s="611"/>
      <c r="D159" s="611"/>
      <c r="E159" s="611"/>
      <c r="F159" s="611"/>
      <c r="G159" s="611"/>
      <c r="H159" s="612"/>
      <c r="I159" s="211">
        <f>SUM(I157)</f>
        <v>10123.35</v>
      </c>
    </row>
    <row r="160" spans="1:9" ht="15.75" thickBot="1" x14ac:dyDescent="0.3">
      <c r="A160" s="551">
        <v>1</v>
      </c>
      <c r="B160" s="509" t="s">
        <v>74</v>
      </c>
      <c r="C160" s="549" t="s">
        <v>112</v>
      </c>
      <c r="D160" s="31" t="s">
        <v>34</v>
      </c>
      <c r="E160" s="486" t="s">
        <v>108</v>
      </c>
      <c r="F160" s="48" t="s">
        <v>46</v>
      </c>
      <c r="G160" s="25" t="s">
        <v>11</v>
      </c>
      <c r="H160" s="80" t="s">
        <v>109</v>
      </c>
      <c r="I160" s="213">
        <v>3593.14</v>
      </c>
    </row>
    <row r="161" spans="1:9" ht="15.75" thickBot="1" x14ac:dyDescent="0.3">
      <c r="A161" s="553"/>
      <c r="B161" s="487"/>
      <c r="C161" s="603"/>
      <c r="D161" s="29" t="s">
        <v>28</v>
      </c>
      <c r="E161" s="489"/>
      <c r="F161" s="145"/>
      <c r="G161" s="1" t="s">
        <v>11</v>
      </c>
      <c r="H161" s="41" t="s">
        <v>110</v>
      </c>
      <c r="I161" s="13">
        <v>13638.15</v>
      </c>
    </row>
    <row r="162" spans="1:9" ht="15.75" thickBot="1" x14ac:dyDescent="0.3">
      <c r="A162" s="554"/>
      <c r="B162" s="496"/>
      <c r="C162" s="494"/>
      <c r="D162" s="18" t="s">
        <v>0</v>
      </c>
      <c r="E162" s="483"/>
      <c r="F162" s="31"/>
      <c r="G162" s="39" t="s">
        <v>11</v>
      </c>
      <c r="H162" s="120" t="s">
        <v>111</v>
      </c>
      <c r="I162" s="164">
        <v>76384.22</v>
      </c>
    </row>
    <row r="163" spans="1:9" ht="15.75" thickBot="1" x14ac:dyDescent="0.3">
      <c r="A163" s="584" t="s">
        <v>47</v>
      </c>
      <c r="B163" s="585"/>
      <c r="C163" s="585"/>
      <c r="D163" s="585"/>
      <c r="E163" s="585"/>
      <c r="F163" s="585"/>
      <c r="G163" s="585"/>
      <c r="H163" s="586"/>
      <c r="I163" s="212">
        <f>I160+I161+I162</f>
        <v>93615.510000000009</v>
      </c>
    </row>
    <row r="164" spans="1:9" x14ac:dyDescent="0.25">
      <c r="A164" s="606">
        <v>1</v>
      </c>
      <c r="B164" s="559" t="s">
        <v>114</v>
      </c>
      <c r="C164" s="208" t="s">
        <v>76</v>
      </c>
      <c r="D164" s="94" t="s">
        <v>63</v>
      </c>
      <c r="E164" s="94" t="s">
        <v>118</v>
      </c>
      <c r="F164" s="94" t="s">
        <v>117</v>
      </c>
      <c r="G164" s="94" t="s">
        <v>11</v>
      </c>
      <c r="H164" s="94" t="s">
        <v>115</v>
      </c>
      <c r="I164" s="214">
        <v>10865.77</v>
      </c>
    </row>
    <row r="165" spans="1:9" x14ac:dyDescent="0.25">
      <c r="A165" s="607"/>
      <c r="B165" s="500"/>
      <c r="C165" s="1" t="s">
        <v>113</v>
      </c>
      <c r="D165" s="1"/>
      <c r="E165" s="1"/>
      <c r="F165" s="1"/>
      <c r="G165" s="1" t="s">
        <v>11</v>
      </c>
      <c r="H165" s="1" t="s">
        <v>116</v>
      </c>
      <c r="I165" s="215">
        <v>14652.72</v>
      </c>
    </row>
    <row r="166" spans="1:9" x14ac:dyDescent="0.25">
      <c r="A166" s="607"/>
      <c r="B166" s="500"/>
      <c r="C166" s="148"/>
      <c r="D166" s="1"/>
      <c r="E166" s="1"/>
      <c r="F166" s="1"/>
      <c r="G166" s="1"/>
      <c r="H166" s="104"/>
      <c r="I166" s="13"/>
    </row>
    <row r="167" spans="1:9" x14ac:dyDescent="0.25">
      <c r="A167" s="607"/>
      <c r="B167" s="500"/>
      <c r="C167" s="148"/>
      <c r="D167" s="1"/>
      <c r="E167" s="1"/>
      <c r="F167" s="1"/>
      <c r="G167" s="1"/>
      <c r="H167" s="104"/>
      <c r="I167" s="13"/>
    </row>
    <row r="168" spans="1:9" ht="15.75" thickBot="1" x14ac:dyDescent="0.3">
      <c r="A168" s="608"/>
      <c r="B168" s="560"/>
      <c r="C168" s="162"/>
      <c r="D168" s="162"/>
      <c r="E168" s="162"/>
      <c r="F168" s="162"/>
      <c r="G168" s="38"/>
      <c r="H168" s="70"/>
      <c r="I168" s="75"/>
    </row>
    <row r="169" spans="1:9" ht="15.75" thickBot="1" x14ac:dyDescent="0.3">
      <c r="A169" s="600" t="s">
        <v>70</v>
      </c>
      <c r="B169" s="613"/>
      <c r="C169" s="613"/>
      <c r="D169" s="613"/>
      <c r="E169" s="613"/>
      <c r="F169" s="613"/>
      <c r="G169" s="613"/>
      <c r="H169" s="614"/>
      <c r="I169" s="157">
        <f>I164+I165+I166+I167+I168</f>
        <v>25518.489999999998</v>
      </c>
    </row>
    <row r="170" spans="1:9" ht="15.75" thickBot="1" x14ac:dyDescent="0.3">
      <c r="A170" s="600" t="s">
        <v>22</v>
      </c>
      <c r="B170" s="601"/>
      <c r="C170" s="601"/>
      <c r="D170" s="601"/>
      <c r="E170" s="601"/>
      <c r="F170" s="601"/>
      <c r="G170" s="601"/>
      <c r="H170" s="602"/>
      <c r="I170" s="68">
        <f>I123+I149+I156+I159+I163+I169</f>
        <v>674194.77</v>
      </c>
    </row>
  </sheetData>
  <mergeCells count="134">
    <mergeCell ref="AC74:AC75"/>
    <mergeCell ref="AC92:AC93"/>
    <mergeCell ref="V78:V81"/>
    <mergeCell ref="A156:H156"/>
    <mergeCell ref="V95:AB95"/>
    <mergeCell ref="V101:AB101"/>
    <mergeCell ref="AB92:AB93"/>
    <mergeCell ref="V98:V99"/>
    <mergeCell ref="A102:F102"/>
    <mergeCell ref="A151:A153"/>
    <mergeCell ref="A95:F95"/>
    <mergeCell ref="K95:R95"/>
    <mergeCell ref="K102:R102"/>
    <mergeCell ref="K101:R101"/>
    <mergeCell ref="W98:W99"/>
    <mergeCell ref="Y98:Y99"/>
    <mergeCell ref="AA98:AA99"/>
    <mergeCell ref="V96:V97"/>
    <mergeCell ref="AA90:AA91"/>
    <mergeCell ref="K51:K94"/>
    <mergeCell ref="V56:V57"/>
    <mergeCell ref="W96:W97"/>
    <mergeCell ref="Z98:Z99"/>
    <mergeCell ref="AC8:AC9"/>
    <mergeCell ref="Y56:Y57"/>
    <mergeCell ref="AA56:AA57"/>
    <mergeCell ref="AA58:AA59"/>
    <mergeCell ref="AC63:AC64"/>
    <mergeCell ref="W53:W55"/>
    <mergeCell ref="W51:W52"/>
    <mergeCell ref="W63:W64"/>
    <mergeCell ref="Z60:Z62"/>
    <mergeCell ref="W60:W61"/>
    <mergeCell ref="Z63:Z64"/>
    <mergeCell ref="W56:W57"/>
    <mergeCell ref="X61:X62"/>
    <mergeCell ref="AA51:AA52"/>
    <mergeCell ref="Y60:Y62"/>
    <mergeCell ref="W58:W59"/>
    <mergeCell ref="W12:W13"/>
    <mergeCell ref="Y12:Y13"/>
    <mergeCell ref="Z12:Z13"/>
    <mergeCell ref="W39:W41"/>
    <mergeCell ref="W42:W44"/>
    <mergeCell ref="V58:V59"/>
    <mergeCell ref="V102:AB102"/>
    <mergeCell ref="A164:A168"/>
    <mergeCell ref="B164:B168"/>
    <mergeCell ref="A157:A158"/>
    <mergeCell ref="B157:B158"/>
    <mergeCell ref="C157:C158"/>
    <mergeCell ref="E157:E158"/>
    <mergeCell ref="A159:H159"/>
    <mergeCell ref="B114:I114"/>
    <mergeCell ref="V90:V91"/>
    <mergeCell ref="Y96:Y97"/>
    <mergeCell ref="AA96:AA97"/>
    <mergeCell ref="W67:W73"/>
    <mergeCell ref="W88:W89"/>
    <mergeCell ref="W90:W91"/>
    <mergeCell ref="W65:W66"/>
    <mergeCell ref="W82:W83"/>
    <mergeCell ref="W84:W85"/>
    <mergeCell ref="W74:W75"/>
    <mergeCell ref="AA74:AA75"/>
    <mergeCell ref="AB74:AB75"/>
    <mergeCell ref="W92:W93"/>
    <mergeCell ref="AA92:AA93"/>
    <mergeCell ref="W78:W81"/>
    <mergeCell ref="AA63:AA64"/>
    <mergeCell ref="W86:W87"/>
    <mergeCell ref="A170:H170"/>
    <mergeCell ref="A160:A162"/>
    <mergeCell ref="B160:B162"/>
    <mergeCell ref="C160:C162"/>
    <mergeCell ref="E160:E162"/>
    <mergeCell ref="A163:H163"/>
    <mergeCell ref="A169:H169"/>
    <mergeCell ref="L51:L94"/>
    <mergeCell ref="V60:V62"/>
    <mergeCell ref="A123:H123"/>
    <mergeCell ref="V63:V64"/>
    <mergeCell ref="AB63:AB64"/>
    <mergeCell ref="A149:H149"/>
    <mergeCell ref="B5:G5"/>
    <mergeCell ref="A16:F16"/>
    <mergeCell ref="A26:F26"/>
    <mergeCell ref="L5:S5"/>
    <mergeCell ref="K16:R16"/>
    <mergeCell ref="K32:R32"/>
    <mergeCell ref="A32:F32"/>
    <mergeCell ref="W14:W15"/>
    <mergeCell ref="V14:V15"/>
    <mergeCell ref="W5:AC5"/>
    <mergeCell ref="K26:R26"/>
    <mergeCell ref="V26:AB26"/>
    <mergeCell ref="V16:AB16"/>
    <mergeCell ref="V17:V20"/>
    <mergeCell ref="K20:K25"/>
    <mergeCell ref="X14:X15"/>
    <mergeCell ref="W10:W11"/>
    <mergeCell ref="V10:V11"/>
    <mergeCell ref="V12:V13"/>
    <mergeCell ref="W8:W9"/>
    <mergeCell ref="AA8:AA9"/>
    <mergeCell ref="A38:F38"/>
    <mergeCell ref="K38:R38"/>
    <mergeCell ref="K27:K31"/>
    <mergeCell ref="L27:L31"/>
    <mergeCell ref="M27:M31"/>
    <mergeCell ref="O27:O31"/>
    <mergeCell ref="O35:O37"/>
    <mergeCell ref="L35:L37"/>
    <mergeCell ref="M35:M37"/>
    <mergeCell ref="K35:K37"/>
    <mergeCell ref="K33:K34"/>
    <mergeCell ref="L33:L34"/>
    <mergeCell ref="M33:M34"/>
    <mergeCell ref="O33:O34"/>
    <mergeCell ref="V33:V37"/>
    <mergeCell ref="V38:AB38"/>
    <mergeCell ref="W27:W31"/>
    <mergeCell ref="AB8:AB9"/>
    <mergeCell ref="V53:V55"/>
    <mergeCell ref="V39:V41"/>
    <mergeCell ref="V32:AB32"/>
    <mergeCell ref="Y21:Y22"/>
    <mergeCell ref="AA48:AA49"/>
    <mergeCell ref="AA45:AA46"/>
    <mergeCell ref="V45:V47"/>
    <mergeCell ref="W45:W47"/>
    <mergeCell ref="W48:W50"/>
    <mergeCell ref="V48:V50"/>
    <mergeCell ref="V51:V52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3"/>
  <sheetViews>
    <sheetView workbookViewId="0">
      <selection activeCell="L47" sqref="L4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2"/>
      <c r="B4" s="22"/>
      <c r="C4" s="22"/>
      <c r="D4" s="23" t="s">
        <v>226</v>
      </c>
      <c r="E4" s="23"/>
      <c r="F4" s="22"/>
      <c r="G4" s="24" t="s">
        <v>17</v>
      </c>
    </row>
    <row r="6" spans="1:8" ht="15.75" thickBot="1" x14ac:dyDescent="0.3"/>
    <row r="7" spans="1:8" ht="26.25" x14ac:dyDescent="0.25">
      <c r="A7" s="5" t="s">
        <v>1</v>
      </c>
      <c r="B7" s="2" t="s">
        <v>2</v>
      </c>
      <c r="C7" s="229" t="s">
        <v>75</v>
      </c>
      <c r="D7" s="2" t="s">
        <v>3</v>
      </c>
      <c r="E7" s="3" t="s">
        <v>4</v>
      </c>
      <c r="F7" s="3" t="s">
        <v>15</v>
      </c>
      <c r="G7" s="3" t="s">
        <v>5</v>
      </c>
      <c r="H7" s="21" t="s">
        <v>12</v>
      </c>
    </row>
    <row r="8" spans="1:8" ht="27" thickBot="1" x14ac:dyDescent="0.3">
      <c r="A8" s="6" t="s">
        <v>6</v>
      </c>
      <c r="B8" s="4"/>
      <c r="C8" s="4"/>
      <c r="D8" s="4"/>
      <c r="E8" s="4" t="s">
        <v>7</v>
      </c>
      <c r="F8" s="4" t="s">
        <v>14</v>
      </c>
      <c r="G8" s="4" t="s">
        <v>8</v>
      </c>
      <c r="H8" s="27" t="s">
        <v>10</v>
      </c>
    </row>
    <row r="9" spans="1:8" ht="17.25" customHeight="1" thickBot="1" x14ac:dyDescent="0.3">
      <c r="A9" s="34">
        <v>1</v>
      </c>
      <c r="B9" s="65"/>
      <c r="C9" s="7"/>
      <c r="D9" s="26"/>
      <c r="E9" s="29"/>
      <c r="F9" s="26"/>
      <c r="G9" s="98"/>
      <c r="H9" s="37"/>
    </row>
    <row r="10" spans="1:8" ht="17.25" hidden="1" customHeight="1" x14ac:dyDescent="0.25">
      <c r="A10" s="14"/>
      <c r="B10" s="69"/>
      <c r="C10" s="9" t="s">
        <v>130</v>
      </c>
      <c r="D10" s="73"/>
      <c r="E10" s="90"/>
      <c r="F10" s="7"/>
      <c r="G10" s="150"/>
      <c r="H10" s="151"/>
    </row>
    <row r="11" spans="1:8" ht="17.25" hidden="1" customHeight="1" thickBot="1" x14ac:dyDescent="0.3">
      <c r="A11" s="15"/>
      <c r="B11" s="71"/>
      <c r="C11" s="230"/>
      <c r="D11" s="40"/>
      <c r="E11" s="54"/>
      <c r="F11" s="38"/>
      <c r="G11" s="125"/>
      <c r="H11" s="75"/>
    </row>
    <row r="12" spans="1:8" ht="17.25" hidden="1" customHeight="1" x14ac:dyDescent="0.25">
      <c r="A12" s="14">
        <v>2</v>
      </c>
      <c r="B12" s="69"/>
      <c r="C12" s="69"/>
      <c r="D12" s="9"/>
      <c r="E12" s="9"/>
      <c r="F12" s="86"/>
      <c r="G12" s="67"/>
      <c r="H12" s="113"/>
    </row>
    <row r="13" spans="1:8" ht="17.25" hidden="1" customHeight="1" x14ac:dyDescent="0.25">
      <c r="A13" s="14"/>
      <c r="B13" s="69"/>
      <c r="C13" s="69"/>
      <c r="D13" s="9"/>
      <c r="E13" s="100"/>
      <c r="F13" s="153"/>
      <c r="G13" s="137"/>
      <c r="H13" s="47"/>
    </row>
    <row r="14" spans="1:8" ht="17.25" hidden="1" customHeight="1" x14ac:dyDescent="0.25">
      <c r="A14" s="14"/>
      <c r="B14" s="69"/>
      <c r="C14" s="131"/>
      <c r="D14" s="8"/>
      <c r="E14" s="100"/>
      <c r="F14" s="153"/>
      <c r="G14" s="137"/>
      <c r="H14" s="152"/>
    </row>
    <row r="15" spans="1:8" ht="17.25" hidden="1" customHeight="1" thickBot="1" x14ac:dyDescent="0.3">
      <c r="A15" s="14"/>
      <c r="B15" s="69"/>
      <c r="C15" s="131"/>
      <c r="D15" s="8"/>
      <c r="E15" s="100"/>
      <c r="F15" s="153"/>
      <c r="G15" s="137"/>
      <c r="H15" s="152"/>
    </row>
    <row r="16" spans="1:8" ht="17.25" customHeight="1" thickBot="1" x14ac:dyDescent="0.3">
      <c r="A16" s="653" t="s">
        <v>21</v>
      </c>
      <c r="B16" s="654"/>
      <c r="C16" s="654"/>
      <c r="D16" s="654"/>
      <c r="E16" s="654"/>
      <c r="F16" s="654"/>
      <c r="G16" s="655"/>
      <c r="H16" s="236">
        <f>H9+H10+H11+H12+H13+H14+H15</f>
        <v>0</v>
      </c>
    </row>
    <row r="17" spans="1:8" ht="17.25" hidden="1" customHeight="1" x14ac:dyDescent="0.25">
      <c r="A17" s="64">
        <v>1</v>
      </c>
      <c r="B17" s="233" t="s">
        <v>120</v>
      </c>
      <c r="C17" s="65"/>
      <c r="D17" s="26"/>
      <c r="E17" s="48"/>
      <c r="F17" s="25"/>
      <c r="G17" s="28"/>
      <c r="H17" s="50"/>
    </row>
    <row r="18" spans="1:8" ht="17.25" hidden="1" customHeight="1" x14ac:dyDescent="0.25">
      <c r="A18" s="228"/>
      <c r="B18" s="234"/>
      <c r="C18" s="9"/>
      <c r="D18" s="9"/>
      <c r="E18" s="73"/>
      <c r="F18" s="232"/>
      <c r="G18" s="42"/>
      <c r="H18" s="47"/>
    </row>
    <row r="19" spans="1:8" ht="17.25" hidden="1" customHeight="1" x14ac:dyDescent="0.25">
      <c r="A19" s="228"/>
      <c r="B19" s="234"/>
      <c r="C19" s="9"/>
      <c r="D19" s="9"/>
      <c r="E19" s="73"/>
      <c r="F19" s="232"/>
      <c r="G19" s="42"/>
      <c r="H19" s="47"/>
    </row>
    <row r="20" spans="1:8" ht="17.25" hidden="1" customHeight="1" x14ac:dyDescent="0.25">
      <c r="A20" s="228"/>
      <c r="B20" s="234"/>
      <c r="C20" s="9"/>
      <c r="D20" s="9"/>
      <c r="E20" s="73"/>
      <c r="F20" s="232"/>
      <c r="G20" s="42"/>
      <c r="H20" s="47"/>
    </row>
    <row r="21" spans="1:8" ht="17.25" hidden="1" customHeight="1" thickBot="1" x14ac:dyDescent="0.3">
      <c r="A21" s="15"/>
      <c r="B21" s="83"/>
      <c r="C21" s="83"/>
      <c r="D21" s="39"/>
      <c r="E21" s="198"/>
      <c r="F21" s="180"/>
      <c r="G21" s="35"/>
      <c r="H21" s="105"/>
    </row>
    <row r="22" spans="1:8" ht="17.25" hidden="1" customHeight="1" x14ac:dyDescent="0.25">
      <c r="A22" s="64"/>
      <c r="B22" s="85"/>
      <c r="C22" s="231"/>
      <c r="D22" s="55"/>
      <c r="E22" s="48"/>
      <c r="F22" s="7"/>
      <c r="G22" s="95"/>
      <c r="H22" s="50"/>
    </row>
    <row r="23" spans="1:8" ht="17.25" hidden="1" customHeight="1" x14ac:dyDescent="0.25">
      <c r="A23" s="92"/>
      <c r="B23" s="143"/>
      <c r="C23" s="175"/>
      <c r="D23" s="60"/>
      <c r="E23" s="44"/>
      <c r="F23" s="7"/>
      <c r="G23" s="95"/>
      <c r="H23" s="47"/>
    </row>
    <row r="24" spans="1:8" ht="17.25" hidden="1" customHeight="1" thickBot="1" x14ac:dyDescent="0.3">
      <c r="A24" s="228"/>
      <c r="B24" s="143"/>
      <c r="C24" s="175"/>
      <c r="D24" s="60"/>
      <c r="E24" s="44"/>
      <c r="F24" s="7"/>
      <c r="G24" s="95"/>
      <c r="H24" s="152"/>
    </row>
    <row r="25" spans="1:8" ht="17.25" customHeight="1" x14ac:dyDescent="0.25">
      <c r="A25" s="288">
        <v>1</v>
      </c>
      <c r="B25" s="293" t="s">
        <v>121</v>
      </c>
      <c r="C25" s="391" t="s">
        <v>138</v>
      </c>
      <c r="D25" s="327" t="s">
        <v>77</v>
      </c>
      <c r="E25" s="367" t="s">
        <v>140</v>
      </c>
      <c r="F25" s="348" t="s">
        <v>157</v>
      </c>
      <c r="G25" s="41" t="s">
        <v>158</v>
      </c>
      <c r="H25" s="110">
        <v>1065.43</v>
      </c>
    </row>
    <row r="26" spans="1:8" ht="17.25" customHeight="1" thickBot="1" x14ac:dyDescent="0.3">
      <c r="A26" s="330"/>
      <c r="B26" s="294"/>
      <c r="C26" s="409" t="s">
        <v>139</v>
      </c>
      <c r="D26" s="272"/>
      <c r="E26" s="423"/>
      <c r="F26" s="348" t="s">
        <v>157</v>
      </c>
      <c r="G26" s="41" t="s">
        <v>159</v>
      </c>
      <c r="H26" s="110">
        <v>557.16</v>
      </c>
    </row>
    <row r="27" spans="1:8" ht="17.25" customHeight="1" thickBot="1" x14ac:dyDescent="0.3">
      <c r="A27" s="289"/>
      <c r="B27" s="295"/>
      <c r="C27" s="9"/>
      <c r="D27" s="286"/>
      <c r="E27" s="252"/>
      <c r="F27" s="142"/>
      <c r="G27" s="41"/>
      <c r="H27" s="110"/>
    </row>
    <row r="28" spans="1:8" ht="17.25" hidden="1" customHeight="1" x14ac:dyDescent="0.25">
      <c r="A28" s="290">
        <v>2</v>
      </c>
      <c r="B28" s="294" t="s">
        <v>121</v>
      </c>
      <c r="C28" s="298"/>
      <c r="D28" s="26"/>
      <c r="E28" s="86"/>
      <c r="F28" s="142"/>
      <c r="G28" s="41"/>
      <c r="H28" s="276"/>
    </row>
    <row r="29" spans="1:8" ht="17.25" hidden="1" customHeight="1" thickBot="1" x14ac:dyDescent="0.3">
      <c r="A29" s="290"/>
      <c r="B29" s="294"/>
      <c r="C29" s="299"/>
      <c r="D29" s="287"/>
      <c r="E29" s="291"/>
      <c r="F29" s="142"/>
      <c r="G29" s="41"/>
      <c r="H29" s="110"/>
    </row>
    <row r="30" spans="1:8" ht="17.25" hidden="1" customHeight="1" thickBot="1" x14ac:dyDescent="0.3">
      <c r="A30" s="302"/>
      <c r="B30" s="300"/>
      <c r="C30" s="300"/>
      <c r="D30" s="300"/>
      <c r="E30" s="300"/>
      <c r="F30" s="317"/>
      <c r="G30" s="42"/>
      <c r="H30" s="110"/>
    </row>
    <row r="31" spans="1:8" ht="17.25" customHeight="1" thickBot="1" x14ac:dyDescent="0.3">
      <c r="A31" s="492" t="s">
        <v>124</v>
      </c>
      <c r="B31" s="501"/>
      <c r="C31" s="501"/>
      <c r="D31" s="501"/>
      <c r="E31" s="501"/>
      <c r="F31" s="501"/>
      <c r="G31" s="502"/>
      <c r="H31" s="119">
        <f>SUM(H22:H30)</f>
        <v>1622.5900000000001</v>
      </c>
    </row>
    <row r="32" spans="1:8" ht="17.25" customHeight="1" x14ac:dyDescent="0.25">
      <c r="A32" s="658">
        <v>1</v>
      </c>
      <c r="B32" s="660" t="s">
        <v>137</v>
      </c>
      <c r="C32" s="26" t="s">
        <v>135</v>
      </c>
      <c r="D32" s="26" t="s">
        <v>131</v>
      </c>
      <c r="E32" s="26" t="s">
        <v>145</v>
      </c>
      <c r="F32" s="142" t="s">
        <v>157</v>
      </c>
      <c r="G32" s="142" t="s">
        <v>160</v>
      </c>
      <c r="H32" s="1">
        <v>1311.26</v>
      </c>
    </row>
    <row r="33" spans="1:8" ht="17.25" customHeight="1" thickBot="1" x14ac:dyDescent="0.3">
      <c r="A33" s="659"/>
      <c r="B33" s="661"/>
      <c r="C33" s="9" t="s">
        <v>144</v>
      </c>
      <c r="D33" s="9"/>
      <c r="E33" s="9"/>
      <c r="F33" s="1"/>
      <c r="G33" s="41"/>
      <c r="H33" s="152"/>
    </row>
    <row r="34" spans="1:8" ht="17.25" hidden="1" customHeight="1" x14ac:dyDescent="0.25">
      <c r="A34" s="508"/>
      <c r="B34" s="510"/>
      <c r="C34" s="300"/>
      <c r="D34" s="432"/>
      <c r="E34" s="438"/>
      <c r="F34" s="1"/>
      <c r="G34" s="41"/>
      <c r="H34" s="13"/>
    </row>
    <row r="35" spans="1:8" ht="17.25" hidden="1" customHeight="1" x14ac:dyDescent="0.25">
      <c r="A35" s="508"/>
      <c r="B35" s="510"/>
      <c r="C35" s="300"/>
      <c r="D35" s="432"/>
      <c r="E35" s="438"/>
      <c r="F35" s="1"/>
      <c r="G35" s="41"/>
      <c r="H35" s="151"/>
    </row>
    <row r="36" spans="1:8" ht="17.25" hidden="1" customHeight="1" thickBot="1" x14ac:dyDescent="0.3">
      <c r="A36" s="508"/>
      <c r="B36" s="510"/>
      <c r="C36" s="300"/>
      <c r="D36" s="432"/>
      <c r="E36" s="438"/>
      <c r="F36" s="153"/>
      <c r="G36" s="142"/>
      <c r="H36" s="151"/>
    </row>
    <row r="37" spans="1:8" ht="17.25" customHeight="1" thickBot="1" x14ac:dyDescent="0.3">
      <c r="A37" s="668" t="s">
        <v>171</v>
      </c>
      <c r="B37" s="669"/>
      <c r="C37" s="669"/>
      <c r="D37" s="669"/>
      <c r="E37" s="669"/>
      <c r="F37" s="669"/>
      <c r="G37" s="670"/>
      <c r="H37" s="119">
        <f>H32+H33+H34+H35+H36</f>
        <v>1311.26</v>
      </c>
    </row>
    <row r="38" spans="1:8" ht="17.25" customHeight="1" x14ac:dyDescent="0.25">
      <c r="A38" s="469">
        <v>1</v>
      </c>
      <c r="B38" s="671" t="s">
        <v>122</v>
      </c>
      <c r="C38" s="325" t="s">
        <v>138</v>
      </c>
      <c r="D38" s="327" t="s">
        <v>134</v>
      </c>
      <c r="E38" s="327" t="s">
        <v>150</v>
      </c>
      <c r="F38" s="462" t="s">
        <v>157</v>
      </c>
      <c r="G38" s="52" t="s">
        <v>168</v>
      </c>
      <c r="H38" s="463">
        <v>1323.31</v>
      </c>
    </row>
    <row r="39" spans="1:8" ht="17.25" customHeight="1" thickBot="1" x14ac:dyDescent="0.3">
      <c r="A39" s="403"/>
      <c r="B39" s="672"/>
      <c r="C39" s="326" t="s">
        <v>149</v>
      </c>
      <c r="D39" s="272"/>
      <c r="E39" s="272"/>
      <c r="F39" s="424" t="s">
        <v>157</v>
      </c>
      <c r="G39" s="41" t="s">
        <v>169</v>
      </c>
      <c r="H39" s="467">
        <v>517.29999999999995</v>
      </c>
    </row>
    <row r="40" spans="1:8" ht="17.25" customHeight="1" thickBot="1" x14ac:dyDescent="0.3">
      <c r="A40" s="401"/>
      <c r="B40" s="673"/>
      <c r="C40" s="402"/>
      <c r="D40" s="402"/>
      <c r="E40" s="402"/>
      <c r="F40" s="466" t="s">
        <v>157</v>
      </c>
      <c r="G40" s="35" t="s">
        <v>170</v>
      </c>
      <c r="H40" s="468">
        <v>1083.1300000000001</v>
      </c>
    </row>
    <row r="41" spans="1:8" ht="17.25" customHeight="1" x14ac:dyDescent="0.25">
      <c r="A41" s="445"/>
      <c r="B41" s="671" t="s">
        <v>122</v>
      </c>
      <c r="C41" s="325" t="s">
        <v>138</v>
      </c>
      <c r="D41" s="433" t="s">
        <v>147</v>
      </c>
      <c r="E41" s="428" t="s">
        <v>148</v>
      </c>
      <c r="F41" s="424" t="s">
        <v>157</v>
      </c>
      <c r="G41" s="41" t="s">
        <v>167</v>
      </c>
      <c r="H41" s="463">
        <v>124.24</v>
      </c>
    </row>
    <row r="42" spans="1:8" ht="17.25" customHeight="1" thickBot="1" x14ac:dyDescent="0.3">
      <c r="A42" s="470">
        <v>2</v>
      </c>
      <c r="B42" s="672"/>
      <c r="C42" s="326" t="s">
        <v>146</v>
      </c>
      <c r="D42" s="434"/>
      <c r="E42" s="430"/>
      <c r="F42" s="424"/>
      <c r="G42" s="41"/>
      <c r="H42" s="464"/>
    </row>
    <row r="43" spans="1:8" ht="17.25" hidden="1" customHeight="1" thickBot="1" x14ac:dyDescent="0.3">
      <c r="A43" s="465"/>
      <c r="B43" s="673"/>
      <c r="C43" s="461"/>
      <c r="D43" s="426"/>
      <c r="E43" s="461"/>
      <c r="F43" s="466"/>
      <c r="G43" s="35"/>
      <c r="H43" s="425"/>
    </row>
    <row r="44" spans="1:8" ht="17.25" hidden="1" customHeight="1" thickBot="1" x14ac:dyDescent="0.3">
      <c r="A44" s="458"/>
      <c r="B44" s="459"/>
      <c r="C44" s="460"/>
      <c r="D44" s="297"/>
      <c r="E44" s="297"/>
      <c r="F44" s="471"/>
      <c r="G44" s="168"/>
      <c r="H44" s="9"/>
    </row>
    <row r="45" spans="1:8" ht="17.25" customHeight="1" x14ac:dyDescent="0.25">
      <c r="A45" s="662">
        <v>3</v>
      </c>
      <c r="B45" s="665" t="s">
        <v>122</v>
      </c>
      <c r="C45" s="169" t="s">
        <v>138</v>
      </c>
      <c r="D45" s="26" t="s">
        <v>156</v>
      </c>
      <c r="E45" s="26" t="s">
        <v>162</v>
      </c>
      <c r="F45" s="381" t="s">
        <v>157</v>
      </c>
      <c r="G45" s="52" t="s">
        <v>163</v>
      </c>
      <c r="H45" s="50">
        <v>812.47</v>
      </c>
    </row>
    <row r="46" spans="1:8" ht="17.25" customHeight="1" thickBot="1" x14ac:dyDescent="0.3">
      <c r="A46" s="663"/>
      <c r="B46" s="666"/>
      <c r="C46" s="198" t="s">
        <v>161</v>
      </c>
      <c r="D46" s="9"/>
      <c r="E46" s="9"/>
      <c r="F46" s="244" t="s">
        <v>157</v>
      </c>
      <c r="G46" s="104" t="s">
        <v>164</v>
      </c>
      <c r="H46" s="47">
        <v>766.2</v>
      </c>
    </row>
    <row r="47" spans="1:8" ht="17.25" customHeight="1" thickBot="1" x14ac:dyDescent="0.3">
      <c r="A47" s="663"/>
      <c r="B47" s="666"/>
      <c r="C47" s="198"/>
      <c r="D47" s="432"/>
      <c r="E47" s="432"/>
      <c r="F47" s="244" t="s">
        <v>157</v>
      </c>
      <c r="G47" s="41" t="s">
        <v>165</v>
      </c>
      <c r="H47" s="47">
        <v>697.91</v>
      </c>
    </row>
    <row r="48" spans="1:8" ht="17.25" customHeight="1" thickBot="1" x14ac:dyDescent="0.3">
      <c r="A48" s="664"/>
      <c r="B48" s="667"/>
      <c r="C48" s="457"/>
      <c r="D48" s="427"/>
      <c r="E48" s="427"/>
      <c r="F48" s="38" t="s">
        <v>157</v>
      </c>
      <c r="G48" s="35" t="s">
        <v>166</v>
      </c>
      <c r="H48" s="468">
        <v>187.91</v>
      </c>
    </row>
    <row r="49" spans="1:13" ht="17.25" customHeight="1" thickBot="1" x14ac:dyDescent="0.3">
      <c r="A49" s="507" t="s">
        <v>123</v>
      </c>
      <c r="B49" s="656"/>
      <c r="C49" s="656"/>
      <c r="D49" s="656"/>
      <c r="E49" s="656"/>
      <c r="F49" s="656"/>
      <c r="G49" s="657"/>
      <c r="H49" s="68">
        <f>H38+H39+H40+H45+H46+H48+H47+H41</f>
        <v>5512.4699999999993</v>
      </c>
    </row>
    <row r="50" spans="1:13" ht="15.75" thickBot="1" x14ac:dyDescent="0.3">
      <c r="A50" s="492" t="s">
        <v>19</v>
      </c>
      <c r="B50" s="501"/>
      <c r="C50" s="501"/>
      <c r="D50" s="501"/>
      <c r="E50" s="501"/>
      <c r="F50" s="501"/>
      <c r="G50" s="502"/>
      <c r="H50" s="19">
        <f>H31+H49+H37</f>
        <v>8446.32</v>
      </c>
    </row>
    <row r="51" spans="1:13" x14ac:dyDescent="0.25">
      <c r="M51" s="1"/>
    </row>
    <row r="53" spans="1:13" x14ac:dyDescent="0.25">
      <c r="D53" s="63"/>
      <c r="H53" s="91"/>
    </row>
  </sheetData>
  <mergeCells count="11">
    <mergeCell ref="A50:G50"/>
    <mergeCell ref="A31:G31"/>
    <mergeCell ref="A16:G16"/>
    <mergeCell ref="A49:G49"/>
    <mergeCell ref="A32:A36"/>
    <mergeCell ref="B32:B36"/>
    <mergeCell ref="A45:A48"/>
    <mergeCell ref="B45:B48"/>
    <mergeCell ref="A37:G37"/>
    <mergeCell ref="B38:B40"/>
    <mergeCell ref="B41:B43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</vt:lpstr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2020-05-12T12:48:58Z</cp:lastPrinted>
  <dcterms:created xsi:type="dcterms:W3CDTF">2018-07-04T12:33:56Z</dcterms:created>
  <dcterms:modified xsi:type="dcterms:W3CDTF">2020-05-13T09:16:29Z</dcterms:modified>
</cp:coreProperties>
</file>